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KROSplusData 2013\Export\"/>
    </mc:Choice>
  </mc:AlternateContent>
  <bookViews>
    <workbookView xWindow="0" yWindow="0" windowWidth="0" windowHeight="0"/>
  </bookViews>
  <sheets>
    <sheet name="Rekapitulace stavby" sheetId="1" r:id="rId1"/>
    <sheet name="00 - VRN" sheetId="2" r:id="rId2"/>
    <sheet name="01 - Komunikace a zpevněn..." sheetId="3" r:id="rId3"/>
    <sheet name="02 - Odvodnění" sheetId="4" r:id="rId4"/>
    <sheet name="03 - Sanace zemní pláně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Print_Titles" localSheetId="0">'Rekapitulace stavby'!$92:$92</definedName>
    <definedName name="_xlnm._FilterDatabase" localSheetId="1" hidden="1">'00 - VRN'!$C$123:$K$187</definedName>
    <definedName name="_xlnm.Print_Area" localSheetId="1">'00 - VRN'!$C$4:$J$76,'00 - VRN'!$C$82:$J$105,'00 - VRN'!$C$111:$K$187</definedName>
    <definedName name="_xlnm.Print_Titles" localSheetId="1">'00 - VRN'!$123:$123</definedName>
    <definedName name="_xlnm._FilterDatabase" localSheetId="2" hidden="1">'01 - Komunikace a zpevněn...'!$C$123:$K$589</definedName>
    <definedName name="_xlnm.Print_Area" localSheetId="2">'01 - Komunikace a zpevněn...'!$C$4:$J$76,'01 - Komunikace a zpevněn...'!$C$82:$J$105,'01 - Komunikace a zpevněn...'!$C$111:$K$589</definedName>
    <definedName name="_xlnm.Print_Titles" localSheetId="2">'01 - Komunikace a zpevněn...'!$123:$123</definedName>
    <definedName name="_xlnm._FilterDatabase" localSheetId="3" hidden="1">'02 - Odvodnění'!$C$122:$K$584</definedName>
    <definedName name="_xlnm.Print_Area" localSheetId="3">'02 - Odvodnění'!$C$4:$J$76,'02 - Odvodnění'!$C$82:$J$104,'02 - Odvodnění'!$C$110:$K$584</definedName>
    <definedName name="_xlnm.Print_Titles" localSheetId="3">'02 - Odvodnění'!$122:$122</definedName>
    <definedName name="_xlnm._FilterDatabase" localSheetId="4" hidden="1">'03 - Sanace zemní pláně'!$C$121:$K$187</definedName>
    <definedName name="_xlnm.Print_Area" localSheetId="4">'03 - Sanace zemní pláně'!$C$4:$J$76,'03 - Sanace zemní pláně'!$C$82:$J$103,'03 - Sanace zemní pláně'!$C$109:$K$187</definedName>
    <definedName name="_xlnm.Print_Titles" localSheetId="4">'03 - Sanace zemní pláně'!$121:$121</definedName>
    <definedName name="_xlnm.Print_Area" localSheetId="5">'Seznam figur'!$C$4:$G$149</definedName>
    <definedName name="_xlnm.Print_Titles" localSheetId="5">'Seznam figur'!$9:$9</definedName>
  </definedNames>
  <calcPr/>
</workbook>
</file>

<file path=xl/calcChain.xml><?xml version="1.0" encoding="utf-8"?>
<calcChain xmlns="http://schemas.openxmlformats.org/spreadsheetml/2006/main">
  <c i="6" l="1" r="D7"/>
  <c i="5" r="J37"/>
  <c r="J36"/>
  <c i="1" r="AY98"/>
  <c i="5" r="J35"/>
  <c i="1" r="AX98"/>
  <c i="5" r="BI186"/>
  <c r="BH186"/>
  <c r="BG186"/>
  <c r="BF186"/>
  <c r="T186"/>
  <c r="T185"/>
  <c r="R186"/>
  <c r="R185"/>
  <c r="P186"/>
  <c r="P185"/>
  <c r="BI180"/>
  <c r="BH180"/>
  <c r="BG180"/>
  <c r="BF180"/>
  <c r="T180"/>
  <c r="R180"/>
  <c r="P180"/>
  <c r="BI175"/>
  <c r="BH175"/>
  <c r="BG175"/>
  <c r="BF175"/>
  <c r="T175"/>
  <c r="R175"/>
  <c r="P175"/>
  <c r="BI172"/>
  <c r="BH172"/>
  <c r="BG172"/>
  <c r="BF172"/>
  <c r="T172"/>
  <c r="R172"/>
  <c r="P172"/>
  <c r="BI166"/>
  <c r="BH166"/>
  <c r="BG166"/>
  <c r="BF166"/>
  <c r="T166"/>
  <c r="R166"/>
  <c r="P166"/>
  <c r="BI160"/>
  <c r="BH160"/>
  <c r="BG160"/>
  <c r="BF160"/>
  <c r="T160"/>
  <c r="R160"/>
  <c r="P160"/>
  <c r="BI155"/>
  <c r="BH155"/>
  <c r="BG155"/>
  <c r="BF155"/>
  <c r="T155"/>
  <c r="R155"/>
  <c r="P155"/>
  <c r="BI148"/>
  <c r="BH148"/>
  <c r="BG148"/>
  <c r="BF148"/>
  <c r="T148"/>
  <c r="T147"/>
  <c r="R148"/>
  <c r="R147"/>
  <c r="P148"/>
  <c r="P147"/>
  <c r="BI142"/>
  <c r="BH142"/>
  <c r="BG142"/>
  <c r="BF142"/>
  <c r="T142"/>
  <c r="R142"/>
  <c r="P142"/>
  <c r="BI139"/>
  <c r="BH139"/>
  <c r="BG139"/>
  <c r="BF139"/>
  <c r="T139"/>
  <c r="R139"/>
  <c r="P139"/>
  <c r="BI133"/>
  <c r="BH133"/>
  <c r="BG133"/>
  <c r="BF133"/>
  <c r="T133"/>
  <c r="R133"/>
  <c r="P133"/>
  <c r="BI130"/>
  <c r="BH130"/>
  <c r="BG130"/>
  <c r="BF130"/>
  <c r="T130"/>
  <c r="R130"/>
  <c r="P130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89"/>
  <c r="E7"/>
  <c r="E85"/>
  <c i="4" r="J37"/>
  <c r="J36"/>
  <c i="1" r="AY97"/>
  <c i="4" r="J35"/>
  <c i="1" r="AX97"/>
  <c i="4" r="BI583"/>
  <c r="BH583"/>
  <c r="BG583"/>
  <c r="BF583"/>
  <c r="T583"/>
  <c r="R583"/>
  <c r="P583"/>
  <c r="BI581"/>
  <c r="BH581"/>
  <c r="BG581"/>
  <c r="BF581"/>
  <c r="T581"/>
  <c r="R581"/>
  <c r="P581"/>
  <c r="BI575"/>
  <c r="BH575"/>
  <c r="BG575"/>
  <c r="BF575"/>
  <c r="T575"/>
  <c r="R575"/>
  <c r="P575"/>
  <c r="BI570"/>
  <c r="BH570"/>
  <c r="BG570"/>
  <c r="BF570"/>
  <c r="T570"/>
  <c r="R570"/>
  <c r="P570"/>
  <c r="BI567"/>
  <c r="BH567"/>
  <c r="BG567"/>
  <c r="BF567"/>
  <c r="T567"/>
  <c r="R567"/>
  <c r="P567"/>
  <c r="BI562"/>
  <c r="BH562"/>
  <c r="BG562"/>
  <c r="BF562"/>
  <c r="T562"/>
  <c r="R562"/>
  <c r="P562"/>
  <c r="BI559"/>
  <c r="BH559"/>
  <c r="BG559"/>
  <c r="BF559"/>
  <c r="T559"/>
  <c r="R559"/>
  <c r="P559"/>
  <c r="BI556"/>
  <c r="BH556"/>
  <c r="BG556"/>
  <c r="BF556"/>
  <c r="T556"/>
  <c r="R556"/>
  <c r="P556"/>
  <c r="BI554"/>
  <c r="BH554"/>
  <c r="BG554"/>
  <c r="BF554"/>
  <c r="T554"/>
  <c r="R554"/>
  <c r="P554"/>
  <c r="BI552"/>
  <c r="BH552"/>
  <c r="BG552"/>
  <c r="BF552"/>
  <c r="T552"/>
  <c r="R552"/>
  <c r="P552"/>
  <c r="BI550"/>
  <c r="BH550"/>
  <c r="BG550"/>
  <c r="BF550"/>
  <c r="T550"/>
  <c r="R550"/>
  <c r="P550"/>
  <c r="BI548"/>
  <c r="BH548"/>
  <c r="BG548"/>
  <c r="BF548"/>
  <c r="T548"/>
  <c r="R548"/>
  <c r="P548"/>
  <c r="BI546"/>
  <c r="BH546"/>
  <c r="BG546"/>
  <c r="BF546"/>
  <c r="T546"/>
  <c r="R546"/>
  <c r="P546"/>
  <c r="BI544"/>
  <c r="BH544"/>
  <c r="BG544"/>
  <c r="BF544"/>
  <c r="T544"/>
  <c r="R544"/>
  <c r="P544"/>
  <c r="BI542"/>
  <c r="BH542"/>
  <c r="BG542"/>
  <c r="BF542"/>
  <c r="T542"/>
  <c r="R542"/>
  <c r="P542"/>
  <c r="BI540"/>
  <c r="BH540"/>
  <c r="BG540"/>
  <c r="BF540"/>
  <c r="T540"/>
  <c r="R540"/>
  <c r="P540"/>
  <c r="BI538"/>
  <c r="BH538"/>
  <c r="BG538"/>
  <c r="BF538"/>
  <c r="T538"/>
  <c r="R538"/>
  <c r="P538"/>
  <c r="BI536"/>
  <c r="BH536"/>
  <c r="BG536"/>
  <c r="BF536"/>
  <c r="T536"/>
  <c r="R536"/>
  <c r="P536"/>
  <c r="BI534"/>
  <c r="BH534"/>
  <c r="BG534"/>
  <c r="BF534"/>
  <c r="T534"/>
  <c r="R534"/>
  <c r="P534"/>
  <c r="BI532"/>
  <c r="BH532"/>
  <c r="BG532"/>
  <c r="BF532"/>
  <c r="T532"/>
  <c r="R532"/>
  <c r="P532"/>
  <c r="BI529"/>
  <c r="BH529"/>
  <c r="BG529"/>
  <c r="BF529"/>
  <c r="T529"/>
  <c r="R529"/>
  <c r="P529"/>
  <c r="BI526"/>
  <c r="BH526"/>
  <c r="BG526"/>
  <c r="BF526"/>
  <c r="T526"/>
  <c r="R526"/>
  <c r="P526"/>
  <c r="BI523"/>
  <c r="BH523"/>
  <c r="BG523"/>
  <c r="BF523"/>
  <c r="T523"/>
  <c r="R523"/>
  <c r="P523"/>
  <c r="BI520"/>
  <c r="BH520"/>
  <c r="BG520"/>
  <c r="BF520"/>
  <c r="T520"/>
  <c r="R520"/>
  <c r="P520"/>
  <c r="BI517"/>
  <c r="BH517"/>
  <c r="BG517"/>
  <c r="BF517"/>
  <c r="T517"/>
  <c r="R517"/>
  <c r="P517"/>
  <c r="BI493"/>
  <c r="BH493"/>
  <c r="BG493"/>
  <c r="BF493"/>
  <c r="T493"/>
  <c r="R493"/>
  <c r="P493"/>
  <c r="BI469"/>
  <c r="BH469"/>
  <c r="BG469"/>
  <c r="BF469"/>
  <c r="T469"/>
  <c r="R469"/>
  <c r="P469"/>
  <c r="BI441"/>
  <c r="BH441"/>
  <c r="BG441"/>
  <c r="BF441"/>
  <c r="T441"/>
  <c r="T413"/>
  <c r="R441"/>
  <c r="R413"/>
  <c r="P441"/>
  <c r="P413"/>
  <c r="BI414"/>
  <c r="BH414"/>
  <c r="BG414"/>
  <c r="BF414"/>
  <c r="T414"/>
  <c r="R414"/>
  <c r="P414"/>
  <c r="BI389"/>
  <c r="BH389"/>
  <c r="BG389"/>
  <c r="BF389"/>
  <c r="T389"/>
  <c r="T377"/>
  <c r="R389"/>
  <c r="R377"/>
  <c r="P389"/>
  <c r="P377"/>
  <c r="BI378"/>
  <c r="BH378"/>
  <c r="BG378"/>
  <c r="BF378"/>
  <c r="T378"/>
  <c r="R378"/>
  <c r="P378"/>
  <c r="BI332"/>
  <c r="BH332"/>
  <c r="BG332"/>
  <c r="BF332"/>
  <c r="T332"/>
  <c r="R332"/>
  <c r="P332"/>
  <c r="BI329"/>
  <c r="BH329"/>
  <c r="BG329"/>
  <c r="BF329"/>
  <c r="T329"/>
  <c r="R329"/>
  <c r="P329"/>
  <c r="BI326"/>
  <c r="BH326"/>
  <c r="BG326"/>
  <c r="BF326"/>
  <c r="T326"/>
  <c r="R326"/>
  <c r="P326"/>
  <c r="BI323"/>
  <c r="BH323"/>
  <c r="BG323"/>
  <c r="BF323"/>
  <c r="T323"/>
  <c r="R323"/>
  <c r="P323"/>
  <c r="BI320"/>
  <c r="BH320"/>
  <c r="BG320"/>
  <c r="BF320"/>
  <c r="T320"/>
  <c r="R320"/>
  <c r="P320"/>
  <c r="BI317"/>
  <c r="BH317"/>
  <c r="BG317"/>
  <c r="BF317"/>
  <c r="T317"/>
  <c r="R317"/>
  <c r="P317"/>
  <c r="BI314"/>
  <c r="BH314"/>
  <c r="BG314"/>
  <c r="BF314"/>
  <c r="T314"/>
  <c r="R314"/>
  <c r="P314"/>
  <c r="BI309"/>
  <c r="BH309"/>
  <c r="BG309"/>
  <c r="BF309"/>
  <c r="T309"/>
  <c r="R309"/>
  <c r="P309"/>
  <c r="BI304"/>
  <c r="BH304"/>
  <c r="BG304"/>
  <c r="BF304"/>
  <c r="T304"/>
  <c r="R304"/>
  <c r="P304"/>
  <c r="BI301"/>
  <c r="BH301"/>
  <c r="BG301"/>
  <c r="BF301"/>
  <c r="T301"/>
  <c r="R301"/>
  <c r="P301"/>
  <c r="BI298"/>
  <c r="BH298"/>
  <c r="BG298"/>
  <c r="BF298"/>
  <c r="T298"/>
  <c r="R298"/>
  <c r="P298"/>
  <c r="BI294"/>
  <c r="BH294"/>
  <c r="BG294"/>
  <c r="BF294"/>
  <c r="T294"/>
  <c r="R294"/>
  <c r="P294"/>
  <c r="BI290"/>
  <c r="BH290"/>
  <c r="BG290"/>
  <c r="BF290"/>
  <c r="T290"/>
  <c r="R290"/>
  <c r="P290"/>
  <c r="BI287"/>
  <c r="BH287"/>
  <c r="BG287"/>
  <c r="BF287"/>
  <c r="T287"/>
  <c r="R287"/>
  <c r="P287"/>
  <c r="BI284"/>
  <c r="BH284"/>
  <c r="BG284"/>
  <c r="BF284"/>
  <c r="T284"/>
  <c r="R284"/>
  <c r="P284"/>
  <c r="BI281"/>
  <c r="BH281"/>
  <c r="BG281"/>
  <c r="BF281"/>
  <c r="T281"/>
  <c r="R281"/>
  <c r="P281"/>
  <c r="BI259"/>
  <c r="BH259"/>
  <c r="BG259"/>
  <c r="BF259"/>
  <c r="T259"/>
  <c r="R259"/>
  <c r="P259"/>
  <c r="BI256"/>
  <c r="BH256"/>
  <c r="BG256"/>
  <c r="BF256"/>
  <c r="T256"/>
  <c r="R256"/>
  <c r="P256"/>
  <c r="BI253"/>
  <c r="BH253"/>
  <c r="BG253"/>
  <c r="BF253"/>
  <c r="T253"/>
  <c r="R253"/>
  <c r="P253"/>
  <c r="BI250"/>
  <c r="BH250"/>
  <c r="BG250"/>
  <c r="BF250"/>
  <c r="T250"/>
  <c r="R250"/>
  <c r="P250"/>
  <c r="BI247"/>
  <c r="BH247"/>
  <c r="BG247"/>
  <c r="BF247"/>
  <c r="T247"/>
  <c r="R247"/>
  <c r="P247"/>
  <c r="BI243"/>
  <c r="BH243"/>
  <c r="BG243"/>
  <c r="BF243"/>
  <c r="T243"/>
  <c r="R243"/>
  <c r="P243"/>
  <c r="BI240"/>
  <c r="BH240"/>
  <c r="BG240"/>
  <c r="BF240"/>
  <c r="T240"/>
  <c r="R240"/>
  <c r="P240"/>
  <c r="BI216"/>
  <c r="BH216"/>
  <c r="BG216"/>
  <c r="BF216"/>
  <c r="T216"/>
  <c r="R216"/>
  <c r="P216"/>
  <c r="BI209"/>
  <c r="BH209"/>
  <c r="BG209"/>
  <c r="BF209"/>
  <c r="T209"/>
  <c r="R209"/>
  <c r="P209"/>
  <c r="BI206"/>
  <c r="BH206"/>
  <c r="BG206"/>
  <c r="BF206"/>
  <c r="T206"/>
  <c r="R206"/>
  <c r="P206"/>
  <c r="BI190"/>
  <c r="BH190"/>
  <c r="BG190"/>
  <c r="BF190"/>
  <c r="T190"/>
  <c r="R190"/>
  <c r="P190"/>
  <c r="BI187"/>
  <c r="BH187"/>
  <c r="BG187"/>
  <c r="BF187"/>
  <c r="T187"/>
  <c r="R187"/>
  <c r="P187"/>
  <c r="BI176"/>
  <c r="BH176"/>
  <c r="BG176"/>
  <c r="BF176"/>
  <c r="T176"/>
  <c r="R176"/>
  <c r="P176"/>
  <c r="BI173"/>
  <c r="BH173"/>
  <c r="BG173"/>
  <c r="BF173"/>
  <c r="T173"/>
  <c r="R173"/>
  <c r="P173"/>
  <c r="BI158"/>
  <c r="BH158"/>
  <c r="BG158"/>
  <c r="BF158"/>
  <c r="T158"/>
  <c r="R158"/>
  <c r="P158"/>
  <c r="BI155"/>
  <c r="BH155"/>
  <c r="BG155"/>
  <c r="BF155"/>
  <c r="T155"/>
  <c r="R155"/>
  <c r="P155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89"/>
  <c r="E7"/>
  <c r="E85"/>
  <c i="3" r="J37"/>
  <c r="J36"/>
  <c i="1" r="AY96"/>
  <c i="3" r="J35"/>
  <c i="1" r="AX96"/>
  <c i="3" r="BI586"/>
  <c r="BH586"/>
  <c r="BG586"/>
  <c r="BF586"/>
  <c r="T586"/>
  <c r="R586"/>
  <c r="P586"/>
  <c r="BI583"/>
  <c r="BH583"/>
  <c r="BG583"/>
  <c r="BF583"/>
  <c r="T583"/>
  <c r="R583"/>
  <c r="P583"/>
  <c r="BI580"/>
  <c r="BH580"/>
  <c r="BG580"/>
  <c r="BF580"/>
  <c r="T580"/>
  <c r="T579"/>
  <c r="R580"/>
  <c r="R579"/>
  <c r="P580"/>
  <c r="P579"/>
  <c r="BI566"/>
  <c r="BH566"/>
  <c r="BG566"/>
  <c r="BF566"/>
  <c r="T566"/>
  <c r="R566"/>
  <c r="P566"/>
  <c r="BI560"/>
  <c r="BH560"/>
  <c r="BG560"/>
  <c r="BF560"/>
  <c r="T560"/>
  <c r="R560"/>
  <c r="P560"/>
  <c r="BI550"/>
  <c r="BH550"/>
  <c r="BG550"/>
  <c r="BF550"/>
  <c r="T550"/>
  <c r="R550"/>
  <c r="P550"/>
  <c r="BI546"/>
  <c r="BH546"/>
  <c r="BG546"/>
  <c r="BF546"/>
  <c r="T546"/>
  <c r="R546"/>
  <c r="P546"/>
  <c r="BI536"/>
  <c r="BH536"/>
  <c r="BG536"/>
  <c r="BF536"/>
  <c r="T536"/>
  <c r="R536"/>
  <c r="P536"/>
  <c r="BI533"/>
  <c r="BH533"/>
  <c r="BG533"/>
  <c r="BF533"/>
  <c r="T533"/>
  <c r="R533"/>
  <c r="P533"/>
  <c r="BI508"/>
  <c r="BH508"/>
  <c r="BG508"/>
  <c r="BF508"/>
  <c r="T508"/>
  <c r="R508"/>
  <c r="P508"/>
  <c r="BI504"/>
  <c r="BH504"/>
  <c r="BG504"/>
  <c r="BF504"/>
  <c r="T504"/>
  <c r="R504"/>
  <c r="P504"/>
  <c r="BI497"/>
  <c r="BH497"/>
  <c r="BG497"/>
  <c r="BF497"/>
  <c r="T497"/>
  <c r="R497"/>
  <c r="P497"/>
  <c r="BI492"/>
  <c r="BH492"/>
  <c r="BG492"/>
  <c r="BF492"/>
  <c r="T492"/>
  <c r="R492"/>
  <c r="P492"/>
  <c r="BI485"/>
  <c r="BH485"/>
  <c r="BG485"/>
  <c r="BF485"/>
  <c r="T485"/>
  <c r="R485"/>
  <c r="P485"/>
  <c r="BI478"/>
  <c r="BH478"/>
  <c r="BG478"/>
  <c r="BF478"/>
  <c r="T478"/>
  <c r="R478"/>
  <c r="P478"/>
  <c r="BI475"/>
  <c r="BH475"/>
  <c r="BG475"/>
  <c r="BF475"/>
  <c r="T475"/>
  <c r="R475"/>
  <c r="P475"/>
  <c r="BI472"/>
  <c r="BH472"/>
  <c r="BG472"/>
  <c r="BF472"/>
  <c r="T472"/>
  <c r="R472"/>
  <c r="P472"/>
  <c r="BI469"/>
  <c r="BH469"/>
  <c r="BG469"/>
  <c r="BF469"/>
  <c r="T469"/>
  <c r="R469"/>
  <c r="P469"/>
  <c r="BI461"/>
  <c r="BH461"/>
  <c r="BG461"/>
  <c r="BF461"/>
  <c r="T461"/>
  <c r="R461"/>
  <c r="P461"/>
  <c r="BI457"/>
  <c r="BH457"/>
  <c r="BG457"/>
  <c r="BF457"/>
  <c r="T457"/>
  <c r="R457"/>
  <c r="P457"/>
  <c r="BI454"/>
  <c r="BH454"/>
  <c r="BG454"/>
  <c r="BF454"/>
  <c r="T454"/>
  <c r="R454"/>
  <c r="P454"/>
  <c r="BI451"/>
  <c r="BH451"/>
  <c r="BG451"/>
  <c r="BF451"/>
  <c r="T451"/>
  <c r="R451"/>
  <c r="P451"/>
  <c r="BI448"/>
  <c r="BH448"/>
  <c r="BG448"/>
  <c r="BF448"/>
  <c r="T448"/>
  <c r="R448"/>
  <c r="P448"/>
  <c r="BI444"/>
  <c r="BH444"/>
  <c r="BG444"/>
  <c r="BF444"/>
  <c r="T444"/>
  <c r="R444"/>
  <c r="P444"/>
  <c r="BI441"/>
  <c r="BH441"/>
  <c r="BG441"/>
  <c r="BF441"/>
  <c r="T441"/>
  <c r="R441"/>
  <c r="P441"/>
  <c r="BI438"/>
  <c r="BH438"/>
  <c r="BG438"/>
  <c r="BF438"/>
  <c r="T438"/>
  <c r="R438"/>
  <c r="P438"/>
  <c r="BI434"/>
  <c r="BH434"/>
  <c r="BG434"/>
  <c r="BF434"/>
  <c r="T434"/>
  <c r="R434"/>
  <c r="P434"/>
  <c r="BI429"/>
  <c r="BH429"/>
  <c r="BG429"/>
  <c r="BF429"/>
  <c r="T429"/>
  <c r="R429"/>
  <c r="P429"/>
  <c r="BI424"/>
  <c r="BH424"/>
  <c r="BG424"/>
  <c r="BF424"/>
  <c r="T424"/>
  <c r="R424"/>
  <c r="P424"/>
  <c r="BI421"/>
  <c r="BH421"/>
  <c r="BG421"/>
  <c r="BF421"/>
  <c r="T421"/>
  <c r="R421"/>
  <c r="P421"/>
  <c r="BI418"/>
  <c r="BH418"/>
  <c r="BG418"/>
  <c r="BF418"/>
  <c r="T418"/>
  <c r="R418"/>
  <c r="P418"/>
  <c r="BI415"/>
  <c r="BH415"/>
  <c r="BG415"/>
  <c r="BF415"/>
  <c r="T415"/>
  <c r="R415"/>
  <c r="P415"/>
  <c r="BI412"/>
  <c r="BH412"/>
  <c r="BG412"/>
  <c r="BF412"/>
  <c r="T412"/>
  <c r="R412"/>
  <c r="P412"/>
  <c r="BI406"/>
  <c r="BH406"/>
  <c r="BG406"/>
  <c r="BF406"/>
  <c r="T406"/>
  <c r="R406"/>
  <c r="P406"/>
  <c r="BI400"/>
  <c r="BH400"/>
  <c r="BG400"/>
  <c r="BF400"/>
  <c r="T400"/>
  <c r="R400"/>
  <c r="P400"/>
  <c r="BI394"/>
  <c r="BH394"/>
  <c r="BG394"/>
  <c r="BF394"/>
  <c r="T394"/>
  <c r="R394"/>
  <c r="P394"/>
  <c r="BI391"/>
  <c r="BH391"/>
  <c r="BG391"/>
  <c r="BF391"/>
  <c r="T391"/>
  <c r="R391"/>
  <c r="P391"/>
  <c r="BI388"/>
  <c r="BH388"/>
  <c r="BG388"/>
  <c r="BF388"/>
  <c r="T388"/>
  <c r="R388"/>
  <c r="P388"/>
  <c r="BI382"/>
  <c r="BH382"/>
  <c r="BG382"/>
  <c r="BF382"/>
  <c r="T382"/>
  <c r="R382"/>
  <c r="P382"/>
  <c r="BI376"/>
  <c r="BH376"/>
  <c r="BG376"/>
  <c r="BF376"/>
  <c r="T376"/>
  <c r="R376"/>
  <c r="P376"/>
  <c r="BI373"/>
  <c r="BH373"/>
  <c r="BG373"/>
  <c r="BF373"/>
  <c r="T373"/>
  <c r="R373"/>
  <c r="P373"/>
  <c r="BI368"/>
  <c r="BH368"/>
  <c r="BG368"/>
  <c r="BF368"/>
  <c r="T368"/>
  <c r="R368"/>
  <c r="P368"/>
  <c r="BI358"/>
  <c r="BH358"/>
  <c r="BG358"/>
  <c r="BF358"/>
  <c r="T358"/>
  <c r="R358"/>
  <c r="P358"/>
  <c r="BI355"/>
  <c r="BH355"/>
  <c r="BG355"/>
  <c r="BF355"/>
  <c r="T355"/>
  <c r="R355"/>
  <c r="P355"/>
  <c r="BI351"/>
  <c r="BH351"/>
  <c r="BG351"/>
  <c r="BF351"/>
  <c r="T351"/>
  <c r="R351"/>
  <c r="P351"/>
  <c r="BI348"/>
  <c r="BH348"/>
  <c r="BG348"/>
  <c r="BF348"/>
  <c r="T348"/>
  <c r="R348"/>
  <c r="P348"/>
  <c r="BI344"/>
  <c r="BH344"/>
  <c r="BG344"/>
  <c r="BF344"/>
  <c r="T344"/>
  <c r="R344"/>
  <c r="P344"/>
  <c r="BI341"/>
  <c r="BH341"/>
  <c r="BG341"/>
  <c r="BF341"/>
  <c r="T341"/>
  <c r="R341"/>
  <c r="P341"/>
  <c r="BI337"/>
  <c r="BH337"/>
  <c r="BG337"/>
  <c r="BF337"/>
  <c r="T337"/>
  <c r="R337"/>
  <c r="P337"/>
  <c r="BI333"/>
  <c r="BH333"/>
  <c r="BG333"/>
  <c r="BF333"/>
  <c r="T333"/>
  <c r="R333"/>
  <c r="P333"/>
  <c r="BI328"/>
  <c r="BH328"/>
  <c r="BG328"/>
  <c r="BF328"/>
  <c r="T328"/>
  <c r="R328"/>
  <c r="P328"/>
  <c r="BI324"/>
  <c r="BH324"/>
  <c r="BG324"/>
  <c r="BF324"/>
  <c r="T324"/>
  <c r="R324"/>
  <c r="P324"/>
  <c r="BI319"/>
  <c r="BH319"/>
  <c r="BG319"/>
  <c r="BF319"/>
  <c r="T319"/>
  <c r="R319"/>
  <c r="P319"/>
  <c r="BI313"/>
  <c r="BH313"/>
  <c r="BG313"/>
  <c r="BF313"/>
  <c r="T313"/>
  <c r="R313"/>
  <c r="P313"/>
  <c r="BI307"/>
  <c r="BH307"/>
  <c r="BG307"/>
  <c r="BF307"/>
  <c r="T307"/>
  <c r="R307"/>
  <c r="P307"/>
  <c r="BI302"/>
  <c r="BH302"/>
  <c r="BG302"/>
  <c r="BF302"/>
  <c r="T302"/>
  <c r="R302"/>
  <c r="P302"/>
  <c r="BI299"/>
  <c r="BH299"/>
  <c r="BG299"/>
  <c r="BF299"/>
  <c r="T299"/>
  <c r="R299"/>
  <c r="P299"/>
  <c r="BI296"/>
  <c r="BH296"/>
  <c r="BG296"/>
  <c r="BF296"/>
  <c r="T296"/>
  <c r="R296"/>
  <c r="P296"/>
  <c r="BI293"/>
  <c r="BH293"/>
  <c r="BG293"/>
  <c r="BF293"/>
  <c r="T293"/>
  <c r="R293"/>
  <c r="P293"/>
  <c r="BI290"/>
  <c r="BH290"/>
  <c r="BG290"/>
  <c r="BF290"/>
  <c r="T290"/>
  <c r="R290"/>
  <c r="P290"/>
  <c r="BI287"/>
  <c r="BH287"/>
  <c r="BG287"/>
  <c r="BF287"/>
  <c r="T287"/>
  <c r="R287"/>
  <c r="P287"/>
  <c r="BI284"/>
  <c r="BH284"/>
  <c r="BG284"/>
  <c r="BF284"/>
  <c r="T284"/>
  <c r="R284"/>
  <c r="P284"/>
  <c r="BI281"/>
  <c r="BH281"/>
  <c r="BG281"/>
  <c r="BF281"/>
  <c r="T281"/>
  <c r="R281"/>
  <c r="P281"/>
  <c r="BI278"/>
  <c r="BH278"/>
  <c r="BG278"/>
  <c r="BF278"/>
  <c r="T278"/>
  <c r="R278"/>
  <c r="P278"/>
  <c r="BI272"/>
  <c r="BH272"/>
  <c r="BG272"/>
  <c r="BF272"/>
  <c r="T272"/>
  <c r="R272"/>
  <c r="P272"/>
  <c r="BI264"/>
  <c r="BH264"/>
  <c r="BG264"/>
  <c r="BF264"/>
  <c r="T264"/>
  <c r="R264"/>
  <c r="P264"/>
  <c r="BI261"/>
  <c r="BH261"/>
  <c r="BG261"/>
  <c r="BF261"/>
  <c r="T261"/>
  <c r="R261"/>
  <c r="P261"/>
  <c r="BI251"/>
  <c r="BH251"/>
  <c r="BG251"/>
  <c r="BF251"/>
  <c r="T251"/>
  <c r="R251"/>
  <c r="P251"/>
  <c r="BI248"/>
  <c r="BH248"/>
  <c r="BG248"/>
  <c r="BF248"/>
  <c r="T248"/>
  <c r="R248"/>
  <c r="P248"/>
  <c r="BI245"/>
  <c r="BH245"/>
  <c r="BG245"/>
  <c r="BF245"/>
  <c r="T245"/>
  <c r="R245"/>
  <c r="P245"/>
  <c r="BI242"/>
  <c r="BH242"/>
  <c r="BG242"/>
  <c r="BF242"/>
  <c r="T242"/>
  <c r="R242"/>
  <c r="P242"/>
  <c r="BI239"/>
  <c r="BH239"/>
  <c r="BG239"/>
  <c r="BF239"/>
  <c r="T239"/>
  <c r="R239"/>
  <c r="P239"/>
  <c r="BI236"/>
  <c r="BH236"/>
  <c r="BG236"/>
  <c r="BF236"/>
  <c r="T236"/>
  <c r="R236"/>
  <c r="P236"/>
  <c r="BI231"/>
  <c r="BH231"/>
  <c r="BG231"/>
  <c r="BF231"/>
  <c r="T231"/>
  <c r="R231"/>
  <c r="P231"/>
  <c r="BI228"/>
  <c r="BH228"/>
  <c r="BG228"/>
  <c r="BF228"/>
  <c r="T228"/>
  <c r="R228"/>
  <c r="P228"/>
  <c r="BI225"/>
  <c r="BH225"/>
  <c r="BG225"/>
  <c r="BF225"/>
  <c r="T225"/>
  <c r="R225"/>
  <c r="P225"/>
  <c r="BI222"/>
  <c r="BH222"/>
  <c r="BG222"/>
  <c r="BF222"/>
  <c r="T222"/>
  <c r="R222"/>
  <c r="P222"/>
  <c r="BI219"/>
  <c r="BH219"/>
  <c r="BG219"/>
  <c r="BF219"/>
  <c r="T219"/>
  <c r="R219"/>
  <c r="P219"/>
  <c r="BI216"/>
  <c r="BH216"/>
  <c r="BG216"/>
  <c r="BF216"/>
  <c r="T216"/>
  <c r="R216"/>
  <c r="P216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2"/>
  <c r="BH202"/>
  <c r="BG202"/>
  <c r="BF202"/>
  <c r="T202"/>
  <c r="R202"/>
  <c r="P202"/>
  <c r="BI199"/>
  <c r="BH199"/>
  <c r="BG199"/>
  <c r="BF199"/>
  <c r="T199"/>
  <c r="R199"/>
  <c r="P199"/>
  <c r="BI194"/>
  <c r="BH194"/>
  <c r="BG194"/>
  <c r="BF194"/>
  <c r="T194"/>
  <c r="R194"/>
  <c r="P194"/>
  <c r="BI191"/>
  <c r="BH191"/>
  <c r="BG191"/>
  <c r="BF191"/>
  <c r="T191"/>
  <c r="R191"/>
  <c r="P191"/>
  <c r="BI186"/>
  <c r="BH186"/>
  <c r="BG186"/>
  <c r="BF186"/>
  <c r="T186"/>
  <c r="R186"/>
  <c r="P186"/>
  <c r="BI182"/>
  <c r="BH182"/>
  <c r="BG182"/>
  <c r="BF182"/>
  <c r="T182"/>
  <c r="R182"/>
  <c r="P182"/>
  <c r="BI179"/>
  <c r="BH179"/>
  <c r="BG179"/>
  <c r="BF179"/>
  <c r="T179"/>
  <c r="R179"/>
  <c r="P179"/>
  <c r="BI175"/>
  <c r="BH175"/>
  <c r="BG175"/>
  <c r="BF175"/>
  <c r="T175"/>
  <c r="R175"/>
  <c r="P175"/>
  <c r="BI170"/>
  <c r="BH170"/>
  <c r="BG170"/>
  <c r="BF170"/>
  <c r="T170"/>
  <c r="R170"/>
  <c r="P170"/>
  <c r="BI165"/>
  <c r="BH165"/>
  <c r="BG165"/>
  <c r="BF165"/>
  <c r="T165"/>
  <c r="R165"/>
  <c r="P165"/>
  <c r="BI161"/>
  <c r="BH161"/>
  <c r="BG161"/>
  <c r="BF161"/>
  <c r="T161"/>
  <c r="R161"/>
  <c r="P161"/>
  <c r="BI158"/>
  <c r="BH158"/>
  <c r="BG158"/>
  <c r="BF158"/>
  <c r="T158"/>
  <c r="R158"/>
  <c r="P158"/>
  <c r="BI149"/>
  <c r="BH149"/>
  <c r="BG149"/>
  <c r="BF149"/>
  <c r="T149"/>
  <c r="R149"/>
  <c r="P149"/>
  <c r="BI139"/>
  <c r="BH139"/>
  <c r="BG139"/>
  <c r="BF139"/>
  <c r="T139"/>
  <c r="R139"/>
  <c r="P139"/>
  <c r="BI134"/>
  <c r="BH134"/>
  <c r="BG134"/>
  <c r="BF134"/>
  <c r="T134"/>
  <c r="R134"/>
  <c r="P134"/>
  <c r="BI127"/>
  <c r="BH127"/>
  <c r="BG127"/>
  <c r="BF127"/>
  <c r="T127"/>
  <c r="R127"/>
  <c r="P127"/>
  <c r="J121"/>
  <c r="J120"/>
  <c r="F120"/>
  <c r="F118"/>
  <c r="E116"/>
  <c r="J92"/>
  <c r="J91"/>
  <c r="F91"/>
  <c r="F89"/>
  <c r="E87"/>
  <c r="J18"/>
  <c r="E18"/>
  <c r="F92"/>
  <c r="J17"/>
  <c r="J12"/>
  <c r="J118"/>
  <c r="E7"/>
  <c r="E85"/>
  <c i="2" r="J37"/>
  <c r="J36"/>
  <c i="1" r="AY95"/>
  <c i="2" r="J35"/>
  <c i="1" r="AX95"/>
  <c i="2" r="BI185"/>
  <c r="BH185"/>
  <c r="BG185"/>
  <c r="BF185"/>
  <c r="T185"/>
  <c r="T184"/>
  <c r="R185"/>
  <c r="R184"/>
  <c r="P185"/>
  <c r="P184"/>
  <c r="BI181"/>
  <c r="BH181"/>
  <c r="BG181"/>
  <c r="BF181"/>
  <c r="T181"/>
  <c r="T180"/>
  <c r="R181"/>
  <c r="R180"/>
  <c r="P181"/>
  <c r="P180"/>
  <c r="BI177"/>
  <c r="BH177"/>
  <c r="BG177"/>
  <c r="BF177"/>
  <c r="T177"/>
  <c r="T176"/>
  <c r="R177"/>
  <c r="R176"/>
  <c r="P177"/>
  <c r="P176"/>
  <c r="BI174"/>
  <c r="BH174"/>
  <c r="BG174"/>
  <c r="BF174"/>
  <c r="T174"/>
  <c r="R174"/>
  <c r="P174"/>
  <c r="BI171"/>
  <c r="BH171"/>
  <c r="BG171"/>
  <c r="BF171"/>
  <c r="T171"/>
  <c r="R171"/>
  <c r="P171"/>
  <c r="BI168"/>
  <c r="BH168"/>
  <c r="BG168"/>
  <c r="BF168"/>
  <c r="T168"/>
  <c r="R168"/>
  <c r="P168"/>
  <c r="BI165"/>
  <c r="BH165"/>
  <c r="BG165"/>
  <c r="BF165"/>
  <c r="T165"/>
  <c r="R165"/>
  <c r="P165"/>
  <c r="BI161"/>
  <c r="BH161"/>
  <c r="BG161"/>
  <c r="BF161"/>
  <c r="T161"/>
  <c r="T160"/>
  <c r="R161"/>
  <c r="R160"/>
  <c r="P161"/>
  <c r="P160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9"/>
  <c r="BH149"/>
  <c r="BG149"/>
  <c r="BF149"/>
  <c r="T149"/>
  <c r="R149"/>
  <c r="P149"/>
  <c r="BI146"/>
  <c r="BH146"/>
  <c r="BG146"/>
  <c r="BF146"/>
  <c r="T146"/>
  <c r="R146"/>
  <c r="P146"/>
  <c r="BI140"/>
  <c r="BH140"/>
  <c r="BG140"/>
  <c r="BF140"/>
  <c r="T140"/>
  <c r="R140"/>
  <c r="P140"/>
  <c r="BI134"/>
  <c r="BH134"/>
  <c r="BG134"/>
  <c r="BF134"/>
  <c r="T134"/>
  <c r="R134"/>
  <c r="P134"/>
  <c r="BI131"/>
  <c r="BH131"/>
  <c r="BG131"/>
  <c r="BF131"/>
  <c r="T131"/>
  <c r="R131"/>
  <c r="P131"/>
  <c r="BI127"/>
  <c r="BH127"/>
  <c r="BG127"/>
  <c r="BF127"/>
  <c r="T127"/>
  <c r="R127"/>
  <c r="P127"/>
  <c r="J121"/>
  <c r="J120"/>
  <c r="F120"/>
  <c r="F118"/>
  <c r="E116"/>
  <c r="J92"/>
  <c r="J91"/>
  <c r="F91"/>
  <c r="F89"/>
  <c r="E87"/>
  <c r="J18"/>
  <c r="E18"/>
  <c r="F92"/>
  <c r="J17"/>
  <c r="J12"/>
  <c r="J118"/>
  <c r="E7"/>
  <c r="E114"/>
  <c i="1" r="L90"/>
  <c r="AM90"/>
  <c r="AM89"/>
  <c r="L89"/>
  <c r="AM87"/>
  <c r="L87"/>
  <c r="L85"/>
  <c r="L84"/>
  <c i="5" r="BK172"/>
  <c r="BK155"/>
  <c r="BK148"/>
  <c r="BK133"/>
  <c i="4" r="BK556"/>
  <c r="J548"/>
  <c r="J542"/>
  <c r="J532"/>
  <c r="BK523"/>
  <c r="BK520"/>
  <c r="BK326"/>
  <c r="BK314"/>
  <c r="J294"/>
  <c r="J284"/>
  <c r="J209"/>
  <c r="J155"/>
  <c i="3" r="J508"/>
  <c r="BK497"/>
  <c r="J485"/>
  <c r="J454"/>
  <c r="BK434"/>
  <c r="BK424"/>
  <c r="J412"/>
  <c r="J382"/>
  <c r="J373"/>
  <c r="BK358"/>
  <c r="J348"/>
  <c r="BK290"/>
  <c r="J272"/>
  <c r="BK264"/>
  <c r="BK251"/>
  <c r="J228"/>
  <c r="J216"/>
  <c r="BK207"/>
  <c r="BK202"/>
  <c r="J194"/>
  <c r="BK175"/>
  <c r="BK139"/>
  <c i="2" r="BK185"/>
  <c r="J181"/>
  <c r="BK174"/>
  <c r="BK171"/>
  <c r="BK157"/>
  <c r="BK154"/>
  <c r="J146"/>
  <c r="J140"/>
  <c r="J127"/>
  <c i="5" r="J186"/>
  <c r="J180"/>
  <c r="J175"/>
  <c r="J172"/>
  <c r="BK166"/>
  <c r="J148"/>
  <c r="BK125"/>
  <c i="4" r="J581"/>
  <c r="BK575"/>
  <c r="BK567"/>
  <c r="BK562"/>
  <c r="J556"/>
  <c r="BK546"/>
  <c r="BK538"/>
  <c r="J529"/>
  <c r="BK317"/>
  <c r="J301"/>
  <c r="BK259"/>
  <c r="BK243"/>
  <c r="BK209"/>
  <c r="BK187"/>
  <c r="J173"/>
  <c r="BK145"/>
  <c i="3" r="BK546"/>
  <c r="BK485"/>
  <c r="J475"/>
  <c r="J457"/>
  <c r="BK448"/>
  <c r="J441"/>
  <c r="J418"/>
  <c r="BK406"/>
  <c r="J394"/>
  <c r="BK376"/>
  <c r="J368"/>
  <c r="J358"/>
  <c r="J355"/>
  <c r="J341"/>
  <c r="J333"/>
  <c r="J319"/>
  <c r="J302"/>
  <c r="BK296"/>
  <c r="J281"/>
  <c r="BK272"/>
  <c r="BK261"/>
  <c r="BK228"/>
  <c r="J219"/>
  <c r="J210"/>
  <c r="J207"/>
  <c r="BK191"/>
  <c r="BK186"/>
  <c r="BK158"/>
  <c r="J139"/>
  <c r="J134"/>
  <c i="2" r="BK177"/>
  <c r="J168"/>
  <c r="BK149"/>
  <c r="BK146"/>
  <c i="5" r="BK186"/>
  <c r="BK180"/>
  <c r="BK175"/>
  <c r="J160"/>
  <c r="BK142"/>
  <c r="J139"/>
  <c r="J125"/>
  <c i="4" r="J567"/>
  <c r="J554"/>
  <c r="BK550"/>
  <c r="J544"/>
  <c r="BK536"/>
  <c r="BK532"/>
  <c r="BK526"/>
  <c r="J517"/>
  <c r="J493"/>
  <c r="J389"/>
  <c r="J329"/>
  <c r="J320"/>
  <c r="BK304"/>
  <c r="J287"/>
  <c r="J259"/>
  <c r="BK256"/>
  <c r="J243"/>
  <c r="J206"/>
  <c r="J187"/>
  <c r="J176"/>
  <c r="BK155"/>
  <c r="J142"/>
  <c i="3" r="BK566"/>
  <c r="J560"/>
  <c r="J550"/>
  <c r="BK469"/>
  <c r="BK444"/>
  <c r="J434"/>
  <c r="BK412"/>
  <c r="J376"/>
  <c r="J351"/>
  <c r="BK348"/>
  <c r="J344"/>
  <c r="BK341"/>
  <c r="BK324"/>
  <c r="J307"/>
  <c r="J299"/>
  <c r="J293"/>
  <c r="BK248"/>
  <c r="J245"/>
  <c r="J242"/>
  <c r="BK236"/>
  <c r="BK219"/>
  <c r="BK182"/>
  <c r="J158"/>
  <c i="2" r="J154"/>
  <c r="J134"/>
  <c i="1" r="AS94"/>
  <c i="5" r="J166"/>
  <c r="BK160"/>
  <c r="J155"/>
  <c r="J142"/>
  <c r="BK139"/>
  <c r="BK130"/>
  <c i="4" r="BK554"/>
  <c r="J520"/>
  <c r="BK414"/>
  <c r="J332"/>
  <c r="J323"/>
  <c r="BK309"/>
  <c r="BK301"/>
  <c r="BK284"/>
  <c r="J281"/>
  <c r="J253"/>
  <c r="J250"/>
  <c r="J240"/>
  <c r="BK206"/>
  <c r="BK158"/>
  <c r="J145"/>
  <c r="J136"/>
  <c i="3" r="BK560"/>
  <c r="J469"/>
  <c r="BK438"/>
  <c r="J421"/>
  <c r="J391"/>
  <c r="BK388"/>
  <c r="BK337"/>
  <c r="BK319"/>
  <c r="BK307"/>
  <c r="BK284"/>
  <c r="J261"/>
  <c r="BK239"/>
  <c r="BK225"/>
  <c r="BK216"/>
  <c r="J213"/>
  <c r="BK210"/>
  <c r="J202"/>
  <c r="J191"/>
  <c r="BK179"/>
  <c r="BK170"/>
  <c r="BK149"/>
  <c r="BK127"/>
  <c i="2" r="J185"/>
  <c r="J174"/>
  <c r="BK151"/>
  <c r="BK134"/>
  <c i="5" r="J133"/>
  <c r="J130"/>
  <c i="4" r="BK583"/>
  <c r="BK581"/>
  <c r="J575"/>
  <c r="BK570"/>
  <c r="J559"/>
  <c r="J552"/>
  <c r="BK542"/>
  <c r="J536"/>
  <c r="BK529"/>
  <c r="J523"/>
  <c r="BK517"/>
  <c r="J469"/>
  <c r="J414"/>
  <c r="BK378"/>
  <c r="BK332"/>
  <c r="BK323"/>
  <c r="J290"/>
  <c r="BK281"/>
  <c r="BK253"/>
  <c r="J216"/>
  <c r="BK190"/>
  <c r="BK173"/>
  <c r="J126"/>
  <c i="3" r="J566"/>
  <c r="BK536"/>
  <c r="BK533"/>
  <c r="BK504"/>
  <c r="J478"/>
  <c r="J472"/>
  <c r="BK457"/>
  <c r="BK454"/>
  <c r="BK421"/>
  <c r="J400"/>
  <c r="BK382"/>
  <c r="BK333"/>
  <c r="J328"/>
  <c r="BK302"/>
  <c r="BK281"/>
  <c r="J186"/>
  <c r="J175"/>
  <c r="J165"/>
  <c r="J149"/>
  <c i="2" r="J165"/>
  <c r="J161"/>
  <c i="5" r="F36"/>
  <c i="4" r="J583"/>
  <c r="J562"/>
  <c r="BK559"/>
  <c r="BK552"/>
  <c r="BK544"/>
  <c r="BK540"/>
  <c r="J526"/>
  <c r="BK493"/>
  <c r="J441"/>
  <c r="J317"/>
  <c r="BK298"/>
  <c r="BK290"/>
  <c r="BK247"/>
  <c r="J190"/>
  <c r="BK176"/>
  <c r="BK142"/>
  <c i="3" r="J536"/>
  <c r="BK508"/>
  <c r="J497"/>
  <c r="BK478"/>
  <c r="BK472"/>
  <c r="BK461"/>
  <c r="J444"/>
  <c r="BK429"/>
  <c r="J415"/>
  <c r="BK391"/>
  <c r="J388"/>
  <c r="BK368"/>
  <c r="BK351"/>
  <c r="J337"/>
  <c r="J324"/>
  <c r="BK313"/>
  <c r="BK293"/>
  <c r="BK287"/>
  <c r="J284"/>
  <c r="J248"/>
  <c r="BK245"/>
  <c r="J236"/>
  <c r="J231"/>
  <c r="J225"/>
  <c r="BK222"/>
  <c r="BK213"/>
  <c r="J199"/>
  <c r="J182"/>
  <c r="J161"/>
  <c r="BK134"/>
  <c i="2" r="J157"/>
  <c r="J151"/>
  <c r="BK131"/>
  <c i="5" r="F37"/>
  <c i="4" r="J570"/>
  <c r="J546"/>
  <c r="J534"/>
  <c r="BK441"/>
  <c r="J378"/>
  <c r="J326"/>
  <c r="J314"/>
  <c r="J304"/>
  <c r="J298"/>
  <c r="BK287"/>
  <c r="BK250"/>
  <c r="BK240"/>
  <c r="BK216"/>
  <c r="J158"/>
  <c r="J139"/>
  <c r="BK136"/>
  <c i="3" r="BK580"/>
  <c r="J546"/>
  <c r="J533"/>
  <c r="J504"/>
  <c r="J492"/>
  <c r="J461"/>
  <c r="J451"/>
  <c r="J438"/>
  <c r="J424"/>
  <c r="BK415"/>
  <c r="BK373"/>
  <c r="BK355"/>
  <c r="BK344"/>
  <c r="J296"/>
  <c r="J290"/>
  <c r="J287"/>
  <c r="BK278"/>
  <c r="J264"/>
  <c r="J251"/>
  <c r="BK231"/>
  <c r="BK199"/>
  <c r="BK194"/>
  <c r="J170"/>
  <c r="BK165"/>
  <c r="J127"/>
  <c i="2" r="BK181"/>
  <c r="BK168"/>
  <c r="BK161"/>
  <c r="BK140"/>
  <c r="J131"/>
  <c r="BK127"/>
  <c i="4" r="J550"/>
  <c r="BK548"/>
  <c r="J540"/>
  <c r="J538"/>
  <c r="BK534"/>
  <c r="BK469"/>
  <c r="BK389"/>
  <c r="BK329"/>
  <c r="BK320"/>
  <c r="J309"/>
  <c r="BK294"/>
  <c r="J256"/>
  <c r="J247"/>
  <c r="BK139"/>
  <c r="BK126"/>
  <c i="3" r="BK586"/>
  <c r="J586"/>
  <c r="BK583"/>
  <c r="J583"/>
  <c r="J580"/>
  <c r="BK550"/>
  <c r="BK492"/>
  <c r="BK475"/>
  <c r="BK451"/>
  <c r="J448"/>
  <c r="BK441"/>
  <c r="J429"/>
  <c r="BK418"/>
  <c r="J406"/>
  <c r="BK400"/>
  <c r="BK394"/>
  <c r="BK328"/>
  <c r="J313"/>
  <c r="BK299"/>
  <c r="J278"/>
  <c r="BK242"/>
  <c r="J239"/>
  <c r="J222"/>
  <c r="J179"/>
  <c r="BK161"/>
  <c i="2" r="J177"/>
  <c r="J171"/>
  <c r="BK165"/>
  <c r="J149"/>
  <c l="1" r="R126"/>
  <c r="P164"/>
  <c i="3" r="P126"/>
  <c r="P340"/>
  <c r="BK582"/>
  <c r="J582"/>
  <c r="J104"/>
  <c i="2" r="T126"/>
  <c r="BK170"/>
  <c r="J170"/>
  <c r="J101"/>
  <c i="3" r="T260"/>
  <c r="T507"/>
  <c i="4" r="T125"/>
  <c r="P468"/>
  <c r="P580"/>
  <c i="2" r="P170"/>
  <c i="3" r="R126"/>
  <c r="T340"/>
  <c r="P582"/>
  <c i="4" r="P561"/>
  <c i="2" r="BK126"/>
  <c r="R170"/>
  <c i="3" r="BK260"/>
  <c r="J260"/>
  <c r="J99"/>
  <c r="BK332"/>
  <c r="J332"/>
  <c r="J100"/>
  <c r="T332"/>
  <c r="BK507"/>
  <c r="J507"/>
  <c r="J102"/>
  <c i="4" r="BK468"/>
  <c r="J468"/>
  <c r="J101"/>
  <c r="T561"/>
  <c i="5" r="BK124"/>
  <c i="2" r="BK164"/>
  <c r="J164"/>
  <c r="J100"/>
  <c r="T170"/>
  <c i="3" r="BK126"/>
  <c r="R340"/>
  <c i="4" r="BK125"/>
  <c r="J125"/>
  <c r="J98"/>
  <c r="BK561"/>
  <c r="J561"/>
  <c r="J102"/>
  <c r="BK580"/>
  <c r="J580"/>
  <c r="J103"/>
  <c i="5" r="R154"/>
  <c i="2" r="R164"/>
  <c i="3" r="R260"/>
  <c r="P332"/>
  <c r="R507"/>
  <c r="T582"/>
  <c i="4" r="R125"/>
  <c r="R468"/>
  <c r="R580"/>
  <c i="5" r="T165"/>
  <c i="2" r="P126"/>
  <c r="P125"/>
  <c r="P124"/>
  <c i="1" r="AU95"/>
  <c i="2" r="T164"/>
  <c i="3" r="P260"/>
  <c r="R332"/>
  <c r="P507"/>
  <c i="4" r="T468"/>
  <c r="T580"/>
  <c i="5" r="T124"/>
  <c i="3" r="T126"/>
  <c r="T125"/>
  <c r="T124"/>
  <c r="BK340"/>
  <c r="J340"/>
  <c r="J101"/>
  <c r="R582"/>
  <c i="4" r="P125"/>
  <c r="P124"/>
  <c r="P123"/>
  <c i="1" r="AU97"/>
  <c i="4" r="R561"/>
  <c i="5" r="P124"/>
  <c r="R124"/>
  <c r="BK154"/>
  <c r="J154"/>
  <c r="J100"/>
  <c r="P154"/>
  <c r="T154"/>
  <c r="BK165"/>
  <c r="J165"/>
  <c r="J101"/>
  <c r="P165"/>
  <c r="R165"/>
  <c i="2" r="F121"/>
  <c r="BE134"/>
  <c r="BE151"/>
  <c r="BK176"/>
  <c r="J176"/>
  <c r="J102"/>
  <c i="3" r="E114"/>
  <c r="BE127"/>
  <c r="BE216"/>
  <c r="BE231"/>
  <c r="BE337"/>
  <c r="BE351"/>
  <c r="BE368"/>
  <c r="BE373"/>
  <c r="BE376"/>
  <c r="BE434"/>
  <c r="BE457"/>
  <c r="BE497"/>
  <c r="BE566"/>
  <c r="BE583"/>
  <c r="BE586"/>
  <c i="4" r="E113"/>
  <c r="BE155"/>
  <c r="BE158"/>
  <c r="BK413"/>
  <c r="J413"/>
  <c r="J100"/>
  <c i="2" r="BK180"/>
  <c r="J180"/>
  <c r="J103"/>
  <c i="3" r="J89"/>
  <c r="BE139"/>
  <c r="BE179"/>
  <c r="BE182"/>
  <c r="BE186"/>
  <c r="BE236"/>
  <c r="BE313"/>
  <c r="BE348"/>
  <c r="BE382"/>
  <c r="BE388"/>
  <c r="BE391"/>
  <c r="BE406"/>
  <c r="BE469"/>
  <c r="BE560"/>
  <c i="4" r="BE173"/>
  <c r="BE187"/>
  <c r="BE190"/>
  <c r="BE320"/>
  <c r="BE329"/>
  <c r="BE493"/>
  <c r="BE517"/>
  <c r="BE526"/>
  <c r="BE529"/>
  <c r="BE542"/>
  <c r="BE554"/>
  <c i="2" r="J89"/>
  <c r="BE168"/>
  <c r="BE177"/>
  <c i="3" r="BE170"/>
  <c r="BE191"/>
  <c r="BE194"/>
  <c r="BE296"/>
  <c r="BE302"/>
  <c r="BE394"/>
  <c r="BE424"/>
  <c r="BE438"/>
  <c r="BE451"/>
  <c i="4" r="J117"/>
  <c r="BE206"/>
  <c r="BE389"/>
  <c r="BE520"/>
  <c i="1" r="BC98"/>
  <c i="2" r="E85"/>
  <c r="BE146"/>
  <c r="BE154"/>
  <c r="BE171"/>
  <c r="BE174"/>
  <c r="BE181"/>
  <c r="BE185"/>
  <c r="BK184"/>
  <c r="J184"/>
  <c r="J104"/>
  <c i="3" r="F121"/>
  <c r="BE134"/>
  <c r="BE225"/>
  <c r="BE228"/>
  <c r="BE239"/>
  <c r="BE248"/>
  <c r="BE284"/>
  <c r="BE287"/>
  <c r="BE290"/>
  <c r="BE358"/>
  <c r="BE412"/>
  <c r="BE492"/>
  <c i="4" r="BE145"/>
  <c r="BE176"/>
  <c r="BE243"/>
  <c r="BE247"/>
  <c r="BE284"/>
  <c r="BE298"/>
  <c r="BE309"/>
  <c r="BE314"/>
  <c r="BE317"/>
  <c r="BE326"/>
  <c r="BE532"/>
  <c r="BE548"/>
  <c r="BE567"/>
  <c r="BE575"/>
  <c i="5" r="J116"/>
  <c i="3" r="BE207"/>
  <c r="BE242"/>
  <c r="BE264"/>
  <c r="BE293"/>
  <c r="BE328"/>
  <c r="BE355"/>
  <c r="BE415"/>
  <c r="BE441"/>
  <c r="BE444"/>
  <c r="BE454"/>
  <c r="BE478"/>
  <c r="BE485"/>
  <c i="4" r="BE139"/>
  <c r="BE209"/>
  <c r="BE469"/>
  <c r="BE536"/>
  <c r="BE546"/>
  <c i="5" r="F92"/>
  <c r="BE125"/>
  <c r="BE133"/>
  <c r="BE175"/>
  <c r="BE186"/>
  <c i="2" r="BE127"/>
  <c r="BE140"/>
  <c r="BE149"/>
  <c r="BE161"/>
  <c r="BE165"/>
  <c r="BK160"/>
  <c r="J160"/>
  <c r="J99"/>
  <c i="3" r="BE210"/>
  <c r="BE251"/>
  <c r="BE261"/>
  <c r="BE272"/>
  <c r="BE281"/>
  <c r="BE400"/>
  <c r="BE448"/>
  <c r="BE504"/>
  <c r="BE508"/>
  <c r="BE533"/>
  <c r="BE536"/>
  <c r="BE580"/>
  <c i="4" r="BE250"/>
  <c r="BE294"/>
  <c r="BE323"/>
  <c r="BE441"/>
  <c r="BE540"/>
  <c r="BE556"/>
  <c i="5" r="E112"/>
  <c r="BE142"/>
  <c r="BE148"/>
  <c r="BE166"/>
  <c r="BE172"/>
  <c i="2" r="BE131"/>
  <c r="BE157"/>
  <c i="3" r="BE175"/>
  <c r="BE199"/>
  <c r="BE202"/>
  <c r="BE245"/>
  <c r="BE307"/>
  <c r="BE344"/>
  <c r="BE421"/>
  <c r="BE429"/>
  <c r="BE461"/>
  <c i="4" r="F92"/>
  <c r="BE126"/>
  <c r="BE253"/>
  <c r="BE281"/>
  <c r="BE290"/>
  <c r="BE332"/>
  <c r="BE523"/>
  <c r="BE534"/>
  <c r="BE550"/>
  <c r="BE552"/>
  <c r="BE559"/>
  <c r="BE570"/>
  <c r="BE581"/>
  <c r="BE583"/>
  <c r="BK377"/>
  <c r="J377"/>
  <c r="J99"/>
  <c i="5" r="BE139"/>
  <c r="BE155"/>
  <c i="3" r="BE149"/>
  <c r="BE158"/>
  <c r="BE161"/>
  <c r="BE165"/>
  <c r="BE213"/>
  <c r="BE219"/>
  <c r="BE222"/>
  <c r="BE278"/>
  <c r="BE299"/>
  <c r="BE319"/>
  <c r="BE324"/>
  <c r="BE333"/>
  <c r="BE341"/>
  <c r="BE418"/>
  <c r="BE472"/>
  <c r="BE475"/>
  <c r="BE546"/>
  <c r="BE550"/>
  <c r="BK579"/>
  <c r="J579"/>
  <c r="J103"/>
  <c i="4" r="BE136"/>
  <c r="BE142"/>
  <c r="BE216"/>
  <c r="BE240"/>
  <c r="BE256"/>
  <c r="BE259"/>
  <c r="BE287"/>
  <c r="BE301"/>
  <c r="BE304"/>
  <c r="BE378"/>
  <c r="BE414"/>
  <c r="BE538"/>
  <c r="BE544"/>
  <c r="BE562"/>
  <c i="5" r="BE130"/>
  <c r="BE160"/>
  <c r="BE180"/>
  <c i="1" r="BD98"/>
  <c i="5" r="BK147"/>
  <c r="J147"/>
  <c r="J99"/>
  <c r="BK185"/>
  <c r="J185"/>
  <c r="J102"/>
  <c i="2" r="F36"/>
  <c i="1" r="BC95"/>
  <c i="3" r="F36"/>
  <c i="1" r="BC96"/>
  <c i="3" r="J34"/>
  <c i="1" r="AW96"/>
  <c i="2" r="J34"/>
  <c i="1" r="AW95"/>
  <c i="3" r="F37"/>
  <c i="1" r="BD96"/>
  <c i="2" r="F35"/>
  <c i="1" r="BB95"/>
  <c i="5" r="J34"/>
  <c i="1" r="AW98"/>
  <c i="4" r="F37"/>
  <c i="1" r="BD97"/>
  <c i="4" r="F34"/>
  <c i="1" r="BA97"/>
  <c i="3" r="F34"/>
  <c i="1" r="BA96"/>
  <c i="3" r="F35"/>
  <c i="1" r="BB96"/>
  <c i="2" r="F37"/>
  <c i="1" r="BD95"/>
  <c i="4" r="F35"/>
  <c i="1" r="BB97"/>
  <c i="5" r="F34"/>
  <c i="1" r="BA98"/>
  <c i="2" r="F34"/>
  <c i="1" r="BA95"/>
  <c i="4" r="F36"/>
  <c i="1" r="BC97"/>
  <c i="4" r="J34"/>
  <c i="1" r="AW97"/>
  <c i="5" r="F35"/>
  <c i="1" r="BB98"/>
  <c i="4" l="1" r="R124"/>
  <c r="R123"/>
  <c i="5" r="BK123"/>
  <c r="J123"/>
  <c r="J97"/>
  <c i="2" r="BK125"/>
  <c r="BK124"/>
  <c r="J124"/>
  <c r="J96"/>
  <c i="3" r="BK125"/>
  <c r="BK124"/>
  <c r="J124"/>
  <c r="J96"/>
  <c i="5" r="T123"/>
  <c r="T122"/>
  <c i="2" r="T125"/>
  <c r="T124"/>
  <c i="3" r="R125"/>
  <c r="R124"/>
  <c r="P125"/>
  <c r="P124"/>
  <c i="1" r="AU96"/>
  <c i="5" r="P123"/>
  <c r="P122"/>
  <c i="1" r="AU98"/>
  <c i="4" r="T124"/>
  <c r="T123"/>
  <c i="2" r="R125"/>
  <c r="R124"/>
  <c i="5" r="R123"/>
  <c r="R122"/>
  <c i="4" r="BK124"/>
  <c r="J124"/>
  <c r="J97"/>
  <c i="5" r="J124"/>
  <c r="J98"/>
  <c i="2" r="J126"/>
  <c r="J98"/>
  <c i="3" r="J126"/>
  <c r="J98"/>
  <c i="2" r="J33"/>
  <c i="1" r="AV95"/>
  <c r="AT95"/>
  <c i="2" r="F33"/>
  <c i="1" r="AZ95"/>
  <c r="BB94"/>
  <c r="AX94"/>
  <c i="5" r="F33"/>
  <c i="1" r="AZ98"/>
  <c r="BA94"/>
  <c r="AW94"/>
  <c r="AK30"/>
  <c i="3" r="F33"/>
  <c i="1" r="AZ96"/>
  <c r="BC94"/>
  <c r="AY94"/>
  <c r="BD94"/>
  <c r="W33"/>
  <c i="5" r="J33"/>
  <c i="1" r="AV98"/>
  <c r="AT98"/>
  <c i="3" r="J33"/>
  <c i="1" r="AV96"/>
  <c r="AT96"/>
  <c i="4" r="F33"/>
  <c i="1" r="AZ97"/>
  <c i="4" r="J33"/>
  <c i="1" r="AV97"/>
  <c r="AT97"/>
  <c i="3" l="1" r="J125"/>
  <c r="J97"/>
  <c i="5" r="BK122"/>
  <c r="J122"/>
  <c r="J96"/>
  <c i="2" r="J125"/>
  <c r="J97"/>
  <c i="4" r="BK123"/>
  <c r="J123"/>
  <c r="J96"/>
  <c i="1" r="AZ94"/>
  <c r="AV94"/>
  <c r="AK29"/>
  <c i="3" r="J30"/>
  <c i="1" r="AG96"/>
  <c r="AN96"/>
  <c r="W32"/>
  <c r="W30"/>
  <c r="AU94"/>
  <c i="2" r="J30"/>
  <c i="1" r="AG95"/>
  <c r="AN95"/>
  <c r="W31"/>
  <c i="2" l="1" r="J39"/>
  <c i="3" r="J39"/>
  <c i="1" r="W29"/>
  <c i="4" r="J30"/>
  <c i="1" r="AG97"/>
  <c r="AN97"/>
  <c i="5" r="J30"/>
  <c i="1" r="AG98"/>
  <c r="AN98"/>
  <c r="AT94"/>
  <c i="4" l="1" r="J39"/>
  <c i="5" r="J39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<sst xmlns="http://schemas.openxmlformats.org/spreadsheetml/2006/main">
  <si>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</si>
  <si>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</si>
  <si>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</si>
  <si>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</si>
  <si>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</si>
  <si>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{b73860d1-2129-4f8d-b483-21097cae6e99}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</si>
  <si>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</si>
  <si>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</si>
  <si>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</si>
  <si>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</si>
  <si>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</si>
  <si>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</si>
  <si>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</si>
  <si>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</si>
  <si>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19-12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</si>
  <si>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</si>
  <si>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</si>
  <si>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Jaselská, č. akce 999809</t>
  </si>
  <si>
    <t>KSO:</t>
  </si>
  <si>
    <t>CC-CZ:</t>
  </si>
  <si>
    <t>Místo:</t>
  </si>
  <si>
    <t>Praha 6</t>
  </si>
  <si>
    <t>Datum:</t>
  </si>
  <si>
    <t>28. 11. 2019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</si>
  <si>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</si>
  <si>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</si>
  <si>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</si>
  <si>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</si>
  <si>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</si>
  <si>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</si>
  <si>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</si>
  <si>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</si>
  <si>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</si>
  <si>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</si>
  <si>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</si>
  <si>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</si>
  <si>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</si>
  <si>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</si>
  <si>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</si>
  <si>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</si>
  <si>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</si>
  <si>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</si>
  <si>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</si>
  <si>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</si>
  <si>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</si>
  <si>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</si>
  <si>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</si>
  <si>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</si>
  <si>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</si>
  <si>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</si>
  <si>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</si>
  <si>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</si>
  <si>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</si>
  <si>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</si>
  <si>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</si>
  <si>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</si>
  <si>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</si>
  <si>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</si>
  <si>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</si>
  <si>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</si>
  <si>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</si>
  <si>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</si>
  <si>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</si>
  <si>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</si>
  <si>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</si>
  <si>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</si>
  <si>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</si>
  <si>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</si>
  <si>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</si>
  <si>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</si>
  <si>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</si>
  <si>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</si>
  <si>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</si>
  <si>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</si>
  <si>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</si>
  <si>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</si>
  <si>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</si>
  <si>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</si>
  <si>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</si>
  <si>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</si>
  <si>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</si>
  <si>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</si>
  <si>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</si>
  <si>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{338a53aa-e827-414b-99bc-8a521e18c351}</t>
  </si>
  <si>
    <t>2</t>
  </si>
  <si>
    <t>01</t>
  </si>
  <si>
    <t>Komunikace a zpevněné plochy</t>
  </si>
  <si>
    <t>{57a50871-9394-405c-bce0-108d23bca513}</t>
  </si>
  <si>
    <t>02</t>
  </si>
  <si>
    <t>Odvodnění</t>
  </si>
  <si>
    <t>{38440c9f-6d92-4e0a-a8eb-a1e220bbd4ee}</t>
  </si>
  <si>
    <t>03</t>
  </si>
  <si>
    <t>Sanace zemní pláně</t>
  </si>
  <si>
    <t>{58b25f1c-cbf8-427f-a208-65838cc96cda}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</si>
  <si>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</si>
  <si>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</si>
  <si>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</si>
  <si>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</si>
  <si>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</si>
  <si>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</si>
  <si>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</si>
  <si>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</si>
  <si>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</si>
  <si>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</si>
  <si>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</si>
  <si>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</si>
  <si>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</si>
  <si>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</si>
  <si>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</si>
  <si>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</si>
  <si>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</si>
  <si>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</si>
  <si>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</si>
  <si>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</si>
  <si>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</si>
  <si>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</si>
  <si>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</si>
  <si>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</si>
  <si>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</si>
  <si>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</si>
  <si>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</si>
  <si>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</si>
  <si>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</si>
  <si>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</si>
  <si>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</si>
  <si>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</si>
  <si>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</si>
  <si>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</si>
  <si>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</si>
  <si>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011002000</t>
  </si>
  <si>
    <t>Průzkumné práce-kamerový průzkum přípojek UV</t>
  </si>
  <si>
    <t>m</t>
  </si>
  <si>
    <t>CS ÚRS 2019 02</t>
  </si>
  <si>
    <t>1024</t>
  </si>
  <si>
    <t>1314473573</t>
  </si>
  <si>
    <t>PP</t>
  </si>
  <si>
    <t>P</t>
  </si>
  <si>
    <t>Poznámka k položce:_x000d_
Kamerový snímek musí započít pohledem na zhlaví vpusti ve vozovce pokračovat prohlídkou jejího tělesa a končit pohledem do stoky.</t>
  </si>
  <si>
    <t>VV</t>
  </si>
  <si>
    <t xml:space="preserve">"7ks  UV"7*6</t>
  </si>
  <si>
    <t>011114000</t>
  </si>
  <si>
    <t>Inženýrsko-geologický průzkum</t>
  </si>
  <si>
    <t>kpl</t>
  </si>
  <si>
    <t>1577338774</t>
  </si>
  <si>
    <t>Poznámka k položce:_x000d_
2 vrty</t>
  </si>
  <si>
    <t>3</t>
  </si>
  <si>
    <t>011434000</t>
  </si>
  <si>
    <t>Měření (monitoring) hlukové hladiny</t>
  </si>
  <si>
    <t>1245695246</t>
  </si>
  <si>
    <t>Poznámka k položce:_x000d_
měření hluku</t>
  </si>
  <si>
    <t>"před zahájením stavby"1</t>
  </si>
  <si>
    <t>"po dokončení stavby"1</t>
  </si>
  <si>
    <t>Součet</t>
  </si>
  <si>
    <t>4</t>
  </si>
  <si>
    <t>011503000</t>
  </si>
  <si>
    <t>Stavební průzkum bez rozlišení</t>
  </si>
  <si>
    <t>-1235340944</t>
  </si>
  <si>
    <t>Poznámka k položce:_x000d_
Passport okolních objektů</t>
  </si>
  <si>
    <t>012103000</t>
  </si>
  <si>
    <t>Geodetické práce před výstavbou-vytýčení IS</t>
  </si>
  <si>
    <t>828090969</t>
  </si>
  <si>
    <t>Průzkumné, geodetické a projektové práce geodetické práce před výstavbou</t>
  </si>
  <si>
    <t>Poznámka k položce:_x000d_
Vytýčení stávajících inženýrských sítí</t>
  </si>
  <si>
    <t>6</t>
  </si>
  <si>
    <t>012203000</t>
  </si>
  <si>
    <t>Geodetické práce při provádění stavby</t>
  </si>
  <si>
    <t>-1925232676</t>
  </si>
  <si>
    <t>7</t>
  </si>
  <si>
    <t>012303000</t>
  </si>
  <si>
    <t>Geodetické práce po výstavbě</t>
  </si>
  <si>
    <t>-115007267</t>
  </si>
  <si>
    <t>Poznámka k položce:_x000d_
Zaměření skutečného provedení stavby</t>
  </si>
  <si>
    <t>8</t>
  </si>
  <si>
    <t>013244000</t>
  </si>
  <si>
    <t>Dokumentace pro provádění stavby</t>
  </si>
  <si>
    <t>-1359442031</t>
  </si>
  <si>
    <t>Poznámka k položce:_x000d_
dopracování prováděcí dokumenatce a dílenská PD</t>
  </si>
  <si>
    <t>9</t>
  </si>
  <si>
    <t>013254000</t>
  </si>
  <si>
    <t>Dokumentace skutečného provedení stavby</t>
  </si>
  <si>
    <t>1276179260</t>
  </si>
  <si>
    <t>Průzkumné, geodetické a projektové práce projektové práce dokumentace stavby (výkresová a textová) skutečného provedení stavby</t>
  </si>
  <si>
    <t>Poznámka k položce:_x000d_
Zřetelné vyznačení všech změn do projektové dokumentace stavby, ke kterým dojde v průběhu realizace díla v min. 2 vyhotoveních.</t>
  </si>
  <si>
    <t>VRN2</t>
  </si>
  <si>
    <t>Příprava staveniště</t>
  </si>
  <si>
    <t>10</t>
  </si>
  <si>
    <t>021103000</t>
  </si>
  <si>
    <t>Zabezpečení přírodních hodnot na místě</t>
  </si>
  <si>
    <t>ks</t>
  </si>
  <si>
    <t>-452738194</t>
  </si>
  <si>
    <t>Poznámka k položce:_x000d_
Ochrana stávajících dřevin</t>
  </si>
  <si>
    <t>VRN3</t>
  </si>
  <si>
    <t>Zařízení staveniště</t>
  </si>
  <si>
    <t>11</t>
  </si>
  <si>
    <t>030001000</t>
  </si>
  <si>
    <t>-348703580</t>
  </si>
  <si>
    <t>Základní rozdělení průvodních činností a nákladů zařízení staveniště</t>
  </si>
  <si>
    <t>Poznámka k položce:_x000d_
Zřízení, provoz a zrušení ZS</t>
  </si>
  <si>
    <t>12</t>
  </si>
  <si>
    <t>034503000</t>
  </si>
  <si>
    <t>Informační tabule na staveništi</t>
  </si>
  <si>
    <t>2094261162</t>
  </si>
  <si>
    <t>Zařízení staveniště zabezpečení staveniště informační tabule</t>
  </si>
  <si>
    <t>VRN4</t>
  </si>
  <si>
    <t>Inženýrská činnost</t>
  </si>
  <si>
    <t>13</t>
  </si>
  <si>
    <t>040001000</t>
  </si>
  <si>
    <t>99976622</t>
  </si>
  <si>
    <t>Základní rozdělení průvodních činností a nákladů inženýrská činnost</t>
  </si>
  <si>
    <t>Poznámka k položce:_x000d_
Projednání DIO, zajištění DIR, zajištění dokladů nutných k zahájení stavby_x000d_
(3 etapy)</t>
  </si>
  <si>
    <t>14</t>
  </si>
  <si>
    <t>043134000</t>
  </si>
  <si>
    <t>Zkoušky zatěžovací</t>
  </si>
  <si>
    <t>180964987</t>
  </si>
  <si>
    <t>VRN6</t>
  </si>
  <si>
    <t>Územní vlivy</t>
  </si>
  <si>
    <t>060001000</t>
  </si>
  <si>
    <t>-830547306</t>
  </si>
  <si>
    <t>Poznámka k položce:_x000d_
Složité přepravní podmínky materiálu na staveniště vlivem umístění stavby v užším centru města.</t>
  </si>
  <si>
    <t>VRN7</t>
  </si>
  <si>
    <t>Provozní vlivy</t>
  </si>
  <si>
    <t>16</t>
  </si>
  <si>
    <t>070001000</t>
  </si>
  <si>
    <t>-453986084</t>
  </si>
  <si>
    <t>Poznámka k položce:_x000d_
ztížený průběh stavebních prací vlivem provozu okolních komerčních objektů a vlivem residentů</t>
  </si>
  <si>
    <t>VRN9</t>
  </si>
  <si>
    <t>Ostatní náklady</t>
  </si>
  <si>
    <t>17</t>
  </si>
  <si>
    <t>090001000-1</t>
  </si>
  <si>
    <t>1611507894</t>
  </si>
  <si>
    <t>Poznámka k položce:_x000d_
DIO-pronájem DZ, apod._x000d_
(3 etapy)</t>
  </si>
  <si>
    <t>01 - Komunikace a zpevněné plochy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</si>
  <si>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</si>
  <si>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</si>
  <si>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</si>
  <si>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</si>
  <si>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</si>
  <si>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</si>
  <si>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</si>
  <si>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741 - Elektroinstalace - silnoproud</t>
  </si>
  <si>
    <t>HSV</t>
  </si>
  <si>
    <t>Práce a dodávky HSV</t>
  </si>
  <si>
    <t>Zemní práce</t>
  </si>
  <si>
    <t>113106151</t>
  </si>
  <si>
    <t>Rozebrání dlažeb vozovek z velkých kostek s ložem z kameniva ručně</t>
  </si>
  <si>
    <t>m2</t>
  </si>
  <si>
    <t>-1383404009</t>
  </si>
  <si>
    <t>Rozebrání dlažeb a dílců vozovek a ploch s přemístěním hmot na skládku na vzdálenost do 3 m nebo s naložením na dopravní prostředek, s jakoukoliv výplní spár ručně z velkých kostek s ložem z kameniva</t>
  </si>
  <si>
    <t>Poznámka k položce:_x000d_
dlažba bude znovu použita</t>
  </si>
  <si>
    <t>"dl. vozovka"926,7+1141,3</t>
  </si>
  <si>
    <t>"vjezd čp 289/29"4,6</t>
  </si>
  <si>
    <t>"vjezd čp 304/13"18,0</t>
  </si>
  <si>
    <t>113107143</t>
  </si>
  <si>
    <t>Odstranění podkladu živičného tl 150 mm ručně</t>
  </si>
  <si>
    <t>582448944</t>
  </si>
  <si>
    <t>Odstranění podkladů nebo krytů ručně s přemístěním hmot na skládku na vzdálenost do 3 m nebo s naložením na dopravní prostředek živičných, o tl. vrstvy přes 100 do 150 mm</t>
  </si>
  <si>
    <t>"asf. vozovka křižovatka Jas. x El."506,4</t>
  </si>
  <si>
    <t>"asf. vozovka křižovatka Jas. x Bub."100,6</t>
  </si>
  <si>
    <t>113107131</t>
  </si>
  <si>
    <t>Odstranění podkladu z betonu prostého tl 150 mm ručně</t>
  </si>
  <si>
    <t>467516387</t>
  </si>
  <si>
    <t>Odstranění podkladů nebo krytů ručně s přemístěním hmot na skládku na vzdálenost do 3 m nebo s naložením na dopravní prostředek z betonu prostého, o tl. vrstvy přes 100 do 150 mm</t>
  </si>
  <si>
    <t>Mezisoučet</t>
  </si>
  <si>
    <t>113107122</t>
  </si>
  <si>
    <t>Odstranění podkladu z kameniva drceného tl 200 mm ručně</t>
  </si>
  <si>
    <t>1868912546</t>
  </si>
  <si>
    <t>Odstranění podkladů nebo krytů ručně s přemístěním hmot na skládku na vzdálenost do 3 m nebo s naložením na dopravní prostředek z kameniva hrubého drceného, o tl. vrstvy přes 100 do 200 mm</t>
  </si>
  <si>
    <t>113107141</t>
  </si>
  <si>
    <t>Odstranění podkladu živičného tl 50 mm ručně</t>
  </si>
  <si>
    <t>-1920082603</t>
  </si>
  <si>
    <t>Odstranění podkladů nebo krytů ručně s přemístěním hmot na skládku na vzdálenost do 3 m nebo s naložením na dopravní prostředek živičných, o tl. vrstvy do 50 mm</t>
  </si>
  <si>
    <t>"asf. chodník"671,9+558,9+533,1+200,8+167,7+156,3</t>
  </si>
  <si>
    <t>113106111</t>
  </si>
  <si>
    <t>Rozebrání dlažeb z mozaiky komunikací pro pěší ručně</t>
  </si>
  <si>
    <t>-467569082</t>
  </si>
  <si>
    <t>Rozebrání dlažeb komunikací pro pěší s přemístěním hmot na skládku na vzdálenost do 3 m nebo s naložením na dopravní prostředek s ložem z kameniva nebo živice a s jakoukoliv výplní spár ručně z mozaiky</t>
  </si>
  <si>
    <t>"dl. chodník"105,1+105,9+119,5+98,5+5,0</t>
  </si>
  <si>
    <t>113107130</t>
  </si>
  <si>
    <t>Odstranění podkladu z betonu prostého tl 100 mm ručně</t>
  </si>
  <si>
    <t>2105492513</t>
  </si>
  <si>
    <t>Odstranění podkladů nebo krytů ručně s přemístěním hmot na skládku na vzdálenost do 3 m nebo s naložením na dopravní prostředek z betonu prostého, o tl. vrstvy do 100 mm</t>
  </si>
  <si>
    <t>113107121</t>
  </si>
  <si>
    <t>Odstranění podkladu z kameniva drceného tl 100 mm ručně</t>
  </si>
  <si>
    <t>-1915841887</t>
  </si>
  <si>
    <t>Odstranění podkladů nebo krytů ručně s přemístěním hmot na skládku na vzdálenost do 3 m nebo s naložením na dopravní prostředek z kameniva hrubého drceného, o tl. vrstvy do 100 mm</t>
  </si>
  <si>
    <t>113201112</t>
  </si>
  <si>
    <t>Vytrhání obrub silničních ležatých</t>
  </si>
  <si>
    <t>-1040253421</t>
  </si>
  <si>
    <t xml:space="preserve">Vytrhání obrub  s vybouráním lože, s přemístěním hmot na skládku na vzdálenost do 3 m nebo s naložením na dopravní prostředek silničních ležatých</t>
  </si>
  <si>
    <t>Poznámka k položce:_x000d_
obruby budou znovu použity</t>
  </si>
  <si>
    <t>"stávající obruby OP1"610,0</t>
  </si>
  <si>
    <t>113202111</t>
  </si>
  <si>
    <t>Vytrhání obrub krajníků obrubníků stojatých</t>
  </si>
  <si>
    <t>-92448992</t>
  </si>
  <si>
    <t xml:space="preserve">Vytrhání obrub  s vybouráním lože, s přemístěním hmot na skládku na vzdálenost do 3 m nebo s naložením na dopravní prostředek z krajníků nebo obrubníků stojatých</t>
  </si>
  <si>
    <t>"stávající krajník KS3"186,0</t>
  </si>
  <si>
    <t>113203111</t>
  </si>
  <si>
    <t>Vytrhání obrub z dlažebních kostek</t>
  </si>
  <si>
    <t>872629282</t>
  </si>
  <si>
    <t xml:space="preserve">Vytrhání obrub  s vybouráním lože, s přemístěním hmot na skládku na vzdálenost do 3 m nebo s naložením na dopravní prostředek z dlažebních kostek</t>
  </si>
  <si>
    <t>"VD v okolí stromů"318,0</t>
  </si>
  <si>
    <t>122201101</t>
  </si>
  <si>
    <t>Odkopávky a prokopávky nezapažené v hornině tř. 3 objem do 100 m3</t>
  </si>
  <si>
    <t>m3</t>
  </si>
  <si>
    <t>-72758876</t>
  </si>
  <si>
    <t xml:space="preserve">Odkopávky a prokopávky nezapažené  s přehozením výkopku na vzdálenost do 3 m nebo s naložením na dopravní prostředek v hornině tř. 3 do 100 m3</t>
  </si>
  <si>
    <t>"dl. vozovka"(926,7+1141,3)*0,06</t>
  </si>
  <si>
    <t>"výkop pro chodník"337,3*0,25</t>
  </si>
  <si>
    <t>122201109</t>
  </si>
  <si>
    <t>Příplatek za lepivost u odkopávek v hornině tř. 1 až 3</t>
  </si>
  <si>
    <t>558759220</t>
  </si>
  <si>
    <t xml:space="preserve">Odkopávky a prokopávky nezapažené  s přehozením výkopku na vzdálenost do 3 m nebo s naložením na dopravní prostředek v hornině tř. 3 Příplatek k cenám za lepivost horniny tř. 3</t>
  </si>
  <si>
    <t>208,405*1</t>
  </si>
  <si>
    <t>162701105</t>
  </si>
  <si>
    <t>Vodorovné přemístění do 10000 m výkopku/sypaniny z horniny tř. 1 až 4</t>
  </si>
  <si>
    <t>-447722669</t>
  </si>
  <si>
    <t xml:space="preserve">Vodorovné přemístění výkopku nebo sypaniny po suchu  na obvyklém dopravním prostředku, bez naložení výkopku, avšak se složením bez rozhrnutí z horniny tř. 1 až 4 na vzdálenost přes 9 000 do 10 000 m</t>
  </si>
  <si>
    <t>"dl. vozovka na mezideponii"(926,7+1141,3)*0,06</t>
  </si>
  <si>
    <t>"výkop pro chodník na mezideponii"337,3*0,25</t>
  </si>
  <si>
    <t>162701109</t>
  </si>
  <si>
    <t>Příplatek k vodorovnému přemístění výkopku/sypaniny z horniny tř. 1 až 4 ZKD 1000 m přes 10000 m</t>
  </si>
  <si>
    <t>-1932608363</t>
  </si>
  <si>
    <t xml:space="preserve"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</si>
  <si>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208,405*9</t>
  </si>
  <si>
    <t>167101102</t>
  </si>
  <si>
    <t>Nakládání výkopku z hornin tř. 1 až 4 přes 100 m3</t>
  </si>
  <si>
    <t>-808354747</t>
  </si>
  <si>
    <t xml:space="preserve">Nakládání, skládání a překládání neulehlého výkopku nebo sypaniny  nakládání, množství přes 100 m3, z hornin tř. 1 až 4</t>
  </si>
  <si>
    <t>"dl. vozovka na skládku"(926,7+1141,3)*0,06</t>
  </si>
  <si>
    <t>"výkop pro chodník na skládku"337,3*0,25</t>
  </si>
  <si>
    <t>112151353</t>
  </si>
  <si>
    <t>Kácení stromu s postupným spouštěním koruny a kmene D do 0,4 m</t>
  </si>
  <si>
    <t>kus</t>
  </si>
  <si>
    <t>-2127610715</t>
  </si>
  <si>
    <t>Pokácení stromu postupné se spouštěním částí kmene a koruny o průměru na řezné ploše pařezu přes 300 do 400 mm</t>
  </si>
  <si>
    <t>"kácení"3</t>
  </si>
  <si>
    <t>18</t>
  </si>
  <si>
    <t>162301412</t>
  </si>
  <si>
    <t>Vodorovné přemístění kmenů stromů listnatých do 5 km D kmene do 500 mm</t>
  </si>
  <si>
    <t>1145457498</t>
  </si>
  <si>
    <t xml:space="preserve">Vodorovné přemístění větví, kmenů nebo pařezů  s naložením, složením a dopravou do 5000 m kmenů stromů listnatých, průměru přes 300 do 500 mm</t>
  </si>
  <si>
    <t>19</t>
  </si>
  <si>
    <t>162301912</t>
  </si>
  <si>
    <t>Příplatek k vodorovnému přemístění kmenů stromů listnatých D kmene do 500 mm ZKD 5 km</t>
  </si>
  <si>
    <t>370748089</t>
  </si>
  <si>
    <t xml:space="preserve">Vodorovné přemístění větví, kmenů nebo pařezů  s naložením, složením a dopravou Příplatek k cenám za každých dalších i započatých 5000 m přes 5000 m kmenů stromů listnatých, o průměru přes 300 do 500 mm</t>
  </si>
  <si>
    <t>"kácení"3*5</t>
  </si>
  <si>
    <t>20</t>
  </si>
  <si>
    <t>162301402</t>
  </si>
  <si>
    <t>Vodorovné přemístění větví stromů listnatých do 5 km D kmene do 500 mm</t>
  </si>
  <si>
    <t>-1585436347</t>
  </si>
  <si>
    <t xml:space="preserve">Vodorovné přemístění větví, kmenů nebo pařezů  s naložením, složením a dopravou do 5000 m větví stromů listnatých, průměru kmene přes 300 do 500 mm</t>
  </si>
  <si>
    <t>162301902</t>
  </si>
  <si>
    <t>Příplatek k vodorovnému přemístění větví stromů listnatých D kmene do 500 mm ZKD 5 km</t>
  </si>
  <si>
    <t>1708853639</t>
  </si>
  <si>
    <t xml:space="preserve">Vodorovné přemístění větví, kmenů nebo pařezů  s naložením, složením a dopravou Příplatek k cenám za každých dalších i započatých 5000 m přes 5000 m větví stromů listnatých, průměru kmene přes 300 do 500 mm</t>
  </si>
  <si>
    <t>22</t>
  </si>
  <si>
    <t>112201114</t>
  </si>
  <si>
    <t>Odstranění pařezů D do 0,5 m v rovině a svahu 1:5 s odklizením do 20 m a zasypáním jámy</t>
  </si>
  <si>
    <t>-1730518456</t>
  </si>
  <si>
    <t>Odstranění pařezu v rovině nebo na svahu do 1:5 o průměru pařezu na řezné ploše přes 400 do 500 mm</t>
  </si>
  <si>
    <t>23</t>
  </si>
  <si>
    <t>162201422</t>
  </si>
  <si>
    <t>Vodorovné přemístění pařezů do 1 km D do 500 mm</t>
  </si>
  <si>
    <t>146670216</t>
  </si>
  <si>
    <t xml:space="preserve">Vodorovné přemístění větví, kmenů nebo pařezů  s naložením, složením a dopravou do 1000 m pařezů kmenů, průměru přes 300 do 500 mm</t>
  </si>
  <si>
    <t>24</t>
  </si>
  <si>
    <t>162301922</t>
  </si>
  <si>
    <t>Příplatek k vodorovnému přemístění pařezů D 500 mm ZKD 5 km</t>
  </si>
  <si>
    <t>-165191015</t>
  </si>
  <si>
    <t xml:space="preserve">Vodorovné přemístění větví, kmenů nebo pařezů  s naložením, složením a dopravou Příplatek k cenám za každých dalších i započatých 5000 m přes 5000 m pařezů kmenů, průměru přes 300 do 500 mm</t>
  </si>
  <si>
    <t>25</t>
  </si>
  <si>
    <t>130001101R</t>
  </si>
  <si>
    <t>Příplatek k cenám hloubených vykopávek za ztížení vykopávky v blízkosti kořenového systému stromů - použití technologie Air – Spade</t>
  </si>
  <si>
    <t>1970165304</t>
  </si>
  <si>
    <t>"stávající stromy"61</t>
  </si>
  <si>
    <t>"kácení"-3</t>
  </si>
  <si>
    <t>26</t>
  </si>
  <si>
    <t>184211383</t>
  </si>
  <si>
    <t>Kopání jamek 50 x 50 cm a sadba sazenic sklon přes 1:5 při stupni zabuřenění 2 v zemině 1 a 2</t>
  </si>
  <si>
    <t>1232891226</t>
  </si>
  <si>
    <t xml:space="preserve">Jamková výsadba sazenic  sklon terénu přes 1:5 s kopáním jamky 50 x 50 cm ve stupni zabuřenění 2 v zemině 1 a 2</t>
  </si>
  <si>
    <t>"nová výsadba"12</t>
  </si>
  <si>
    <t>27</t>
  </si>
  <si>
    <t>184903111</t>
  </si>
  <si>
    <t>Výsadba obalených sazenic bez vykopání jamek v zemině tř 1, 2 a 3 v rovině a sklonu do 1:5</t>
  </si>
  <si>
    <t>-1515652088</t>
  </si>
  <si>
    <t xml:space="preserve">Výsadba obalených sazenic  v rovině nebo ve sklonu do 1:5 v zemině tř. 1, 2 a 3</t>
  </si>
  <si>
    <t>28</t>
  </si>
  <si>
    <t>M</t>
  </si>
  <si>
    <t>02650310R</t>
  </si>
  <si>
    <t>Hloh obecný (Crataegus laevigata), obvod kmene 10-15 cm, kmen min. 250 cm, bal cca 100 cm,</t>
  </si>
  <si>
    <t>-1806561547</t>
  </si>
  <si>
    <t>Ořešák (Juglans regia), obvod kmene 15-20 cm, kmen min. 250 cm, bal cca 100 cm,</t>
  </si>
  <si>
    <t>29</t>
  </si>
  <si>
    <t>60591253</t>
  </si>
  <si>
    <t>kůl vyvazovací dřevěný impregnovaný D 8cm dl 2m</t>
  </si>
  <si>
    <t>350059378</t>
  </si>
  <si>
    <t>"nová výsadba"12*3</t>
  </si>
  <si>
    <t>30</t>
  </si>
  <si>
    <t>61894003</t>
  </si>
  <si>
    <t>rákos ohradový neloupaný 60x200cm</t>
  </si>
  <si>
    <t>417929983</t>
  </si>
  <si>
    <t>31</t>
  </si>
  <si>
    <t>181951102</t>
  </si>
  <si>
    <t>Úprava pláně v hornině tř. 1 až 4 se zhutněním</t>
  </si>
  <si>
    <t>654700624</t>
  </si>
  <si>
    <t xml:space="preserve">Úprava pláně vyrovnáním výškových rozdílů  v hornině tř. 1 až 4 se zhutněním</t>
  </si>
  <si>
    <t>"dl. vozovka"2105,0</t>
  </si>
  <si>
    <t>"asf. vozovka"436,0+101,0</t>
  </si>
  <si>
    <t>"chodníkové přejezdy"61,0</t>
  </si>
  <si>
    <t>"chodníky"2562,0</t>
  </si>
  <si>
    <t>"hmatové úpravy pro nevidomé-reliéfní dlažba"105,0</t>
  </si>
  <si>
    <t>"hmatové úpravy pro nevidomé-hladká dlažba"54,0</t>
  </si>
  <si>
    <t>Komunikace pozemní</t>
  </si>
  <si>
    <t>32</t>
  </si>
  <si>
    <t>58932908</t>
  </si>
  <si>
    <t>beton C 20/25 X0 XC2 kamenivo frakce 0/8</t>
  </si>
  <si>
    <t>15625905</t>
  </si>
  <si>
    <t>"pod rampami"28,6*0,2</t>
  </si>
  <si>
    <t>33</t>
  </si>
  <si>
    <t>564851111</t>
  </si>
  <si>
    <t>Podklad ze štěrkodrtě ŠD tl 150 mm</t>
  </si>
  <si>
    <t>-885713590</t>
  </si>
  <si>
    <t xml:space="preserve">Podklad ze štěrkodrti ŠD  s rozprostřením a zhutněním, po zhutnění tl. 150 mm</t>
  </si>
  <si>
    <t>Poznámka k položce:_x000d_
fr. 0/32</t>
  </si>
  <si>
    <t>34</t>
  </si>
  <si>
    <t>564861111</t>
  </si>
  <si>
    <t>Podklad ze štěrkodrtě ŠD tl 200 mm</t>
  </si>
  <si>
    <t>221217664</t>
  </si>
  <si>
    <t xml:space="preserve">Podklad ze štěrkodrti ŠD  s rozprostřením a zhutněním, po zhutnění tl. 200 mm</t>
  </si>
  <si>
    <t>35</t>
  </si>
  <si>
    <t>564932111</t>
  </si>
  <si>
    <t>Podklad z mechanicky zpevněného kameniva MZK tl 100 mm</t>
  </si>
  <si>
    <t>-613248227</t>
  </si>
  <si>
    <t xml:space="preserve">Podklad z mechanicky zpevněného kameniva MZK (minerální beton)  s rozprostřením a s hutněním, po zhutnění tl. 100 mm</t>
  </si>
  <si>
    <t>"rabátka"370,0</t>
  </si>
  <si>
    <t>36</t>
  </si>
  <si>
    <t>567122111</t>
  </si>
  <si>
    <t>Podklad ze směsi stmelené cementem SC C 8/10 (KSC I) tl 120 mm</t>
  </si>
  <si>
    <t>-890431667</t>
  </si>
  <si>
    <t>Podklad ze směsi stmelené cementem SC bez dilatačních spár, s rozprostřením a zhutněním SC C 8/10 (KSC I), po zhutnění tl. 120 mm</t>
  </si>
  <si>
    <t>37</t>
  </si>
  <si>
    <t>573211107</t>
  </si>
  <si>
    <t>Postřik živičný spojovací z asfaltu v množství 0,30 kg/m2</t>
  </si>
  <si>
    <t>-538811936</t>
  </si>
  <si>
    <t>Postřik spojovací PS bez posypu kamenivem z asfaltu silničního, v množství 0,30 kg/m2</t>
  </si>
  <si>
    <t>38</t>
  </si>
  <si>
    <t>565145111</t>
  </si>
  <si>
    <t>Asfaltový beton vrstva podkladní ACP 16 (obalované kamenivo OKS) tl 60 mm š do 3 m</t>
  </si>
  <si>
    <t>1763587867</t>
  </si>
  <si>
    <t xml:space="preserve">Asfaltový beton vrstva podkladní ACP 16 (obalované kamenivo střednězrnné - OKS)  s rozprostřením a zhutněním v pruhu šířky do 3 m, po zhutnění tl. 60 mm</t>
  </si>
  <si>
    <t>39</t>
  </si>
  <si>
    <t>573231106</t>
  </si>
  <si>
    <t>Postřik živičný spojovací ze silniční emulze v množství 0,30 kg/m2</t>
  </si>
  <si>
    <t>-871088448</t>
  </si>
  <si>
    <t>Postřik spojovací PS bez posypu kamenivem ze silniční emulze, v množství 0,30 kg/m2</t>
  </si>
  <si>
    <t>40</t>
  </si>
  <si>
    <t>577134111</t>
  </si>
  <si>
    <t>Asfaltový beton vrstva obrusná ACO 11 (ABS) tř. I tl 40 mm š do 3 m z nemodifikovaného asfaltu</t>
  </si>
  <si>
    <t>-1775187116</t>
  </si>
  <si>
    <t xml:space="preserve">Asfaltový beton vrstva obrusná ACO 11 (ABS)  s rozprostřením a se zhutněním z nemodifikovaného asfaltu v pruhu šířky do 3 m tř. I, po zhutnění tl. 40 mm</t>
  </si>
  <si>
    <t>41</t>
  </si>
  <si>
    <t>567124111</t>
  </si>
  <si>
    <t>Podklad ze směsi stmelené cementem SC C 20/25 (PB I) tl 150 mm</t>
  </si>
  <si>
    <t>-451492791</t>
  </si>
  <si>
    <t>Podklad ze směsi stmelené cementem SC bez dilatačních spár, s rozprostřením a zhutněním SC C 20/25 (PB I), po zhutnění tl. 150 mm</t>
  </si>
  <si>
    <t>42</t>
  </si>
  <si>
    <t>567132111</t>
  </si>
  <si>
    <t>Podklad ze směsi stmelené cementem SC C 8/10 (KSC I) tl 160 mm</t>
  </si>
  <si>
    <t>383943798</t>
  </si>
  <si>
    <t>Podklad ze směsi stmelené cementem SC bez dilatačních spár, s rozprostřením a zhutněním SC C 8/10 (KSC I), po zhutnění tl. 160 mm</t>
  </si>
  <si>
    <t>43</t>
  </si>
  <si>
    <t>591111111</t>
  </si>
  <si>
    <t>Kladení dlažby z kostek velkých z kamene do lože z kameniva těženého tl 50 mm</t>
  </si>
  <si>
    <t>-1411588986</t>
  </si>
  <si>
    <t xml:space="preserve">Kladení dlažby z kostek  s provedením lože do tl. 50 mm, s vyplněním spár, s dvojím beraněním a se smetením přebytečného materiálu na krajnici velkých z kamene, do lože z kameniva těženého</t>
  </si>
  <si>
    <t>44</t>
  </si>
  <si>
    <t>58381008</t>
  </si>
  <si>
    <t>kostka dlažební žula velká 15/17</t>
  </si>
  <si>
    <t>-1921295419</t>
  </si>
  <si>
    <t>"dl. vozovka"(2105,0-2090,6)*1,1</t>
  </si>
  <si>
    <t>"chodníkové přejezdy"61,0*1,1</t>
  </si>
  <si>
    <t>"náhrada poškozených kusů 10%"2090,6*0,1</t>
  </si>
  <si>
    <t>45</t>
  </si>
  <si>
    <t>591442111</t>
  </si>
  <si>
    <t>Kladení dlažby z mozaiky dvou a vícebarevné komunikací pro pěší lože z MC</t>
  </si>
  <si>
    <t>-428786170</t>
  </si>
  <si>
    <t xml:space="preserve">Kladení dlažby z mozaiky komunikací pro pěší  s vyplněním spár, s dvojím beraněním a se smetením přebytečného materiálu na vzdálenost do 3 m dvoubarevné a vícebarevné, s ložem tl. do 40 mm z cementové malty</t>
  </si>
  <si>
    <t>46</t>
  </si>
  <si>
    <t>58381006</t>
  </si>
  <si>
    <t>kostka dlažební mozaika řezaná mramor 4/6</t>
  </si>
  <si>
    <t>-1171164575</t>
  </si>
  <si>
    <t>"chodníky"(2562,0-434,0)*1,1</t>
  </si>
  <si>
    <t>"náhrada poškozených kusů 10%"434,0*0,1</t>
  </si>
  <si>
    <t>47</t>
  </si>
  <si>
    <t>59247474R01</t>
  </si>
  <si>
    <t>dlažba z umělého kamene - reliéfní dlažba tl. 60 mm</t>
  </si>
  <si>
    <t>2063241932</t>
  </si>
  <si>
    <t>dlažba z umělého kamene - reliéfní dlažba 200 x 200, tl. 60 mm</t>
  </si>
  <si>
    <t>Poznámka k položce:_x000d_
např. COMCON CD60</t>
  </si>
  <si>
    <t>"hmatové úpravy pro nevidomé-reliéfní dlažba"105,0*1,1</t>
  </si>
  <si>
    <t>48</t>
  </si>
  <si>
    <t>59247474R02</t>
  </si>
  <si>
    <t>dlažba z umělého kamene - hladká dlažba tl. 60 mm</t>
  </si>
  <si>
    <t>2006248083</t>
  </si>
  <si>
    <t>dlažba z umělého kamene - hladká dlažba 255 x 255, tl. 60 mm</t>
  </si>
  <si>
    <t>Poznámka k položce:_x000d_
např. COMCON CDR</t>
  </si>
  <si>
    <t>"hmatové úpravy pro nevidomé-hladká dlažba"54,0*1,1</t>
  </si>
  <si>
    <t>Trubní vedení</t>
  </si>
  <si>
    <t>49</t>
  </si>
  <si>
    <t>899131112</t>
  </si>
  <si>
    <t>Výměna šachtového rámu s osazením a dodáním litinového rámu bez patky</t>
  </si>
  <si>
    <t>-1363365943</t>
  </si>
  <si>
    <t>Výměna šachtového rámu tř. D 400 včetně poklopu s osazením a dodáním nového rámu litinového bez patky</t>
  </si>
  <si>
    <t>Poznámka k položce:_x000d_
poklopy dle standardu PVK</t>
  </si>
  <si>
    <t>"šachty"9</t>
  </si>
  <si>
    <t>50</t>
  </si>
  <si>
    <t>899431111</t>
  </si>
  <si>
    <t>Výšková úprava uličního vstupu nebo vpusti do 200 mm zvýšením krycího hrnce, šoupěte nebo hydrantu</t>
  </si>
  <si>
    <t>-613998771</t>
  </si>
  <si>
    <t xml:space="preserve">Výšková úprava uličního vstupu nebo vpusti do 200 mm  zvýšením krycího hrnce, šoupěte nebo hydrantu bez úpravy armatur</t>
  </si>
  <si>
    <t>"rektifikace povrchových znaků stávajících IS"37</t>
  </si>
  <si>
    <t>Ostatní konstrukce a práce, bourání</t>
  </si>
  <si>
    <t>51</t>
  </si>
  <si>
    <t>912111112R</t>
  </si>
  <si>
    <t>Montáž zábrany parkovací sloupku v do 1200 mm se zabetonovanou patkou</t>
  </si>
  <si>
    <t>525778858</t>
  </si>
  <si>
    <t xml:space="preserve">Montáž zábrany parkovací  tvaru sloupku do výšky 1200 mm se zabetonovanou patkou</t>
  </si>
  <si>
    <t>"sloupky v křižovatce Jas. x Eli."9+5+5+6</t>
  </si>
  <si>
    <t>52</t>
  </si>
  <si>
    <t>74910174R</t>
  </si>
  <si>
    <t>sloupek parkovací litinový, 1160/90</t>
  </si>
  <si>
    <t>-90389936</t>
  </si>
  <si>
    <t>Poznámka k položce:_x000d_
Materiál Šedá litina_x000d_
Výška 1160 mm, průměr 90 mm_x000d_
Povrchová úprava provedena vysoce kvalitní černou barvou._x000d_
Přesný typ bude odsouhlasen investorem</t>
  </si>
  <si>
    <t>53</t>
  </si>
  <si>
    <t>74910185</t>
  </si>
  <si>
    <t>patka montážní k parkovacímu sloupku</t>
  </si>
  <si>
    <t>-847176731</t>
  </si>
  <si>
    <t>54</t>
  </si>
  <si>
    <t>966006132</t>
  </si>
  <si>
    <t>Odstranění značek dopravních nebo orientačních se sloupky s betonovými patkami</t>
  </si>
  <si>
    <t>1974885906</t>
  </si>
  <si>
    <t xml:space="preserve">Odstranění dopravních nebo orientačních značek se sloupkem  s uložením hmot na vzdálenost do 20 m nebo s naložením na dopravní prostředek, se zásypem jam a jeho zhutněním s betonovou patkou</t>
  </si>
  <si>
    <t>Poznámka k položce:_x000d_
SDZ bude znovu použito</t>
  </si>
  <si>
    <t>"SDZ"20</t>
  </si>
  <si>
    <t>55</t>
  </si>
  <si>
    <t>914511112</t>
  </si>
  <si>
    <t>Montáž sloupku dopravních značek délky do 3,5 m s betonovým základem a patkou</t>
  </si>
  <si>
    <t>-123238432</t>
  </si>
  <si>
    <t xml:space="preserve">Montáž sloupku dopravních značek  délky do 3,5 m do hliníkové patky</t>
  </si>
  <si>
    <t>56</t>
  </si>
  <si>
    <t>915611111</t>
  </si>
  <si>
    <t>Předznačení vodorovného liniového značení</t>
  </si>
  <si>
    <t>-1589785752</t>
  </si>
  <si>
    <t xml:space="preserve">Předznačení pro vodorovné značení  stříkané barvou nebo prováděné z nátěrových hmot liniové dělicí čáry, vodicí proužky</t>
  </si>
  <si>
    <t>"V10a 0,125"8*2,2</t>
  </si>
  <si>
    <t>"V10d 0,5/0,5/0,25"39,0+57,0+13,0+5,5</t>
  </si>
  <si>
    <t>"V10e 0,125"5*15,0</t>
  </si>
  <si>
    <t>"V10f 0,125"3*5,0</t>
  </si>
  <si>
    <t>"V10g 0,125-modrá zóna"39,0+19,0+43,5+120,0+32,0+40,0+5,5+4,0</t>
  </si>
  <si>
    <t>"V12a 0,125-žlutá"3*10,5</t>
  </si>
  <si>
    <t>"V12d 1,5/1,5/0,125"7,5</t>
  </si>
  <si>
    <t>57</t>
  </si>
  <si>
    <t>915111115</t>
  </si>
  <si>
    <t>Vodorovné dopravní značení dělící čáry souvislé š 125 mm základní žlutá barva</t>
  </si>
  <si>
    <t>1771443247</t>
  </si>
  <si>
    <t xml:space="preserve">Vodorovné dopravní značení stříkané barvou  dělící čára šířky 125 mm souvislá žlutá základní</t>
  </si>
  <si>
    <t>58</t>
  </si>
  <si>
    <t>915111125</t>
  </si>
  <si>
    <t>Vodorovné dopravní značení dělící čáry přerušované š 125 mm základní žlutá barva</t>
  </si>
  <si>
    <t>-1026838265</t>
  </si>
  <si>
    <t xml:space="preserve">Vodorovné dopravní značení stříkané barvou  dělící čára šířky 125 mm přerušovaná žlutá základní</t>
  </si>
  <si>
    <t>59</t>
  </si>
  <si>
    <t>915111111</t>
  </si>
  <si>
    <t>Vodorovné dopravní značení dělící čáry souvislé š 125 mm základní bílá barva</t>
  </si>
  <si>
    <t>807950899</t>
  </si>
  <si>
    <t xml:space="preserve">Vodorovné dopravní značení stříkané barvou  dělící čára šířky 125 mm souvislá bílá základní</t>
  </si>
  <si>
    <t>60</t>
  </si>
  <si>
    <t>915211112</t>
  </si>
  <si>
    <t>Vodorovné dopravní značení dělící čáry souvislé š 125 mm retroreflexní bílý plast</t>
  </si>
  <si>
    <t>258630440</t>
  </si>
  <si>
    <t xml:space="preserve">Vodorovné dopravní značení stříkaným plastem  dělící čára šířky 125 mm souvislá bílá retroreflexní</t>
  </si>
  <si>
    <t>61</t>
  </si>
  <si>
    <t>915121121</t>
  </si>
  <si>
    <t>Vodorovné dopravní značení vodící čáry přerušované š 250 mm základní bílá barva</t>
  </si>
  <si>
    <t>274485918</t>
  </si>
  <si>
    <t xml:space="preserve">Vodorovné dopravní značení stříkané barvou  vodící čára bílá šířky 250 mm přerušovaná základní</t>
  </si>
  <si>
    <t>62</t>
  </si>
  <si>
    <t>915221122</t>
  </si>
  <si>
    <t>Vodorovné dopravní značení vodící čáry přerušované š 250 mm retroreflexní bílý plast</t>
  </si>
  <si>
    <t>-1304943224</t>
  </si>
  <si>
    <t xml:space="preserve">Vodorovné dopravní značení stříkaným plastem  vodící čára bílá šířky 250 mm přerušovaná retroreflexní</t>
  </si>
  <si>
    <t>63</t>
  </si>
  <si>
    <t>915621111</t>
  </si>
  <si>
    <t>Předznačení vodorovného plošného značení</t>
  </si>
  <si>
    <t>518118255</t>
  </si>
  <si>
    <t xml:space="preserve">Předznačení pro vodorovné značení  stříkané barvou nebo prováděné z nátěrových hmot plošné šipky, symboly, nápisy</t>
  </si>
  <si>
    <t>"V7a"38,5+31,5+35,0+30,0+35,5</t>
  </si>
  <si>
    <t>"V17"3*3*0,25</t>
  </si>
  <si>
    <t>"V10f-pikogram"3*2,5</t>
  </si>
  <si>
    <t>64</t>
  </si>
  <si>
    <t>915131111</t>
  </si>
  <si>
    <t>Vodorovné dopravní značení přechody pro chodce, šipky, symboly základní bílá barva</t>
  </si>
  <si>
    <t>2004505399</t>
  </si>
  <si>
    <t xml:space="preserve">Vodorovné dopravní značení stříkané barvou  přechody pro chodce, šipky, symboly bílé základní</t>
  </si>
  <si>
    <t>65</t>
  </si>
  <si>
    <t>915231112</t>
  </si>
  <si>
    <t>Vodorovné dopravní značení přechody pro chodce, šipky, symboly retroreflexní bílý plast</t>
  </si>
  <si>
    <t>794873145</t>
  </si>
  <si>
    <t xml:space="preserve">Vodorovné dopravní značení stříkaným plastem  přechody pro chodce, šipky, symboly nápisy bílé retroreflexní</t>
  </si>
  <si>
    <t>66</t>
  </si>
  <si>
    <t>915321115</t>
  </si>
  <si>
    <t>Předformátované vodorovné dopravní značení vodící pás pro slabozraké</t>
  </si>
  <si>
    <t>235231023</t>
  </si>
  <si>
    <t xml:space="preserve">Vodorovné značení předformovaným termoplastem  vodící pás pro slabozraké z 6 proužků</t>
  </si>
  <si>
    <t>"V7"9,5+7,8+9,2+7,7+8,9</t>
  </si>
  <si>
    <t>67</t>
  </si>
  <si>
    <t>916111123</t>
  </si>
  <si>
    <t>Osazení obruby z drobných kostek s boční opěrou do lože z betonu prostého</t>
  </si>
  <si>
    <t>1820431553</t>
  </si>
  <si>
    <t xml:space="preserve">Osazení silniční obruby z dlažebních kostek v jedné řadě  s ložem tl. přes 50 do 100 mm, s vyplněním a zatřením spár cementovou maltou z drobných kostek s boční opěrou z betonu prostého tř. C 12/15, do lože z betonu prostého téže značky</t>
  </si>
  <si>
    <t>"DD-linka"11,0</t>
  </si>
  <si>
    <t>68</t>
  </si>
  <si>
    <t>58381007</t>
  </si>
  <si>
    <t>kostka dlažební žula drobná 8/10</t>
  </si>
  <si>
    <t>-1081386900</t>
  </si>
  <si>
    <t>"DD-linka"(11,0*0,1)*1,1</t>
  </si>
  <si>
    <t>69</t>
  </si>
  <si>
    <t>916111113</t>
  </si>
  <si>
    <t>Osazení obruby z velkých kostek s boční opěrou do lože z betonu prostého</t>
  </si>
  <si>
    <t>2127035858</t>
  </si>
  <si>
    <t xml:space="preserve">Osazení silniční obruby z dlažebních kostek v jedné řadě  s ložem tl. přes 50 do 100 mm, s vyplněním a zatřením spár cementovou maltou z velkých kostek s boční opěrou z betonu prostého tř. C 12/15, do lože z betonu prostého téže značky</t>
  </si>
  <si>
    <t>"VD-rabátka"501,0</t>
  </si>
  <si>
    <t>70</t>
  </si>
  <si>
    <t>-786524449</t>
  </si>
  <si>
    <t>"VD-rabátka"(501,0-318,0)*0,16</t>
  </si>
  <si>
    <t>"VD rezerva poškozených kusů 10%"(318,0*0,16)*0,1</t>
  </si>
  <si>
    <t>71</t>
  </si>
  <si>
    <t>916241113</t>
  </si>
  <si>
    <t>Osazení obrubníku kamenného ležatého s boční opěrou do lože z betonu prostého</t>
  </si>
  <si>
    <t>190433327</t>
  </si>
  <si>
    <t>Osazení obrubníku kamenného se zřízením lože, s vyplněním a zatřením spár cementovou maltou ležatého s boční opěrou z betonu prostého, do lože z betonu prostého</t>
  </si>
  <si>
    <t>"OP1"118,5+119,5+45,5+141,0+102,5</t>
  </si>
  <si>
    <t>"OP3"26,0+14,5+28,5+15,5</t>
  </si>
  <si>
    <t>72</t>
  </si>
  <si>
    <t>58380002</t>
  </si>
  <si>
    <t>obrubník kamenný žulový přímý OP1 320x240mm</t>
  </si>
  <si>
    <t>-1933881109</t>
  </si>
  <si>
    <t>Poznámka k položce:_x000d_
Hmotnost: 200 kg/bm</t>
  </si>
  <si>
    <t>"náhrada poškozených kusů 10%"527,0*0,1</t>
  </si>
  <si>
    <t>73</t>
  </si>
  <si>
    <t>58380430</t>
  </si>
  <si>
    <t>obrubník kamenný žulový obloukový R 3-5m 320x240mm</t>
  </si>
  <si>
    <t>-1624149815</t>
  </si>
  <si>
    <t>"OP1"7,0+6,5+6,5</t>
  </si>
  <si>
    <t>74</t>
  </si>
  <si>
    <t>58380440</t>
  </si>
  <si>
    <t>obrubník kamenný žulový obloukový R 5-10m 320x240mm</t>
  </si>
  <si>
    <t>-608041870</t>
  </si>
  <si>
    <t>"OP1"10,0</t>
  </si>
  <si>
    <t>75</t>
  </si>
  <si>
    <t>58380004</t>
  </si>
  <si>
    <t>obrubník kamenný žulový přímý 250x200mm</t>
  </si>
  <si>
    <t>-1432100308</t>
  </si>
  <si>
    <t>Poznámka k položce:_x000d_
Hmotnost: 125 kg/bm</t>
  </si>
  <si>
    <t>"náhrada poškozených kusů 10%"84,5*0,1</t>
  </si>
  <si>
    <t>76</t>
  </si>
  <si>
    <t>58380434</t>
  </si>
  <si>
    <t>obrubník kamenný žulový obloukový R 3-5m 250x200mm</t>
  </si>
  <si>
    <t>-585578134</t>
  </si>
  <si>
    <t>"OP3"8,0+8,0</t>
  </si>
  <si>
    <t>77</t>
  </si>
  <si>
    <t>58380454</t>
  </si>
  <si>
    <t>obrubník kamenný žulový obloukový R 10-25m 250x200mm</t>
  </si>
  <si>
    <t>-1303621413</t>
  </si>
  <si>
    <t>"OP3"12,5+12,5</t>
  </si>
  <si>
    <t>78</t>
  </si>
  <si>
    <t>916241213</t>
  </si>
  <si>
    <t>Osazení obrubníku kamenného stojatého s boční opěrou do lože z betonu prostého</t>
  </si>
  <si>
    <t>-1070740649</t>
  </si>
  <si>
    <t>Osazení obrubníku kamenného se zřízením lože, s vyplněním a zatřením spár cementovou maltou stojatého s boční opěrou z betonu prostého, do lože z betonu prostého</t>
  </si>
  <si>
    <t>"OP6"66,0</t>
  </si>
  <si>
    <t>79</t>
  </si>
  <si>
    <t>58380007</t>
  </si>
  <si>
    <t>obrubník kamenný žulový přímý 150x250mm</t>
  </si>
  <si>
    <t>316533449</t>
  </si>
  <si>
    <t>Poznámka k položce:_x000d_
Hmotnost: 104 kg/bm</t>
  </si>
  <si>
    <t>"OP6"66,0*1,1</t>
  </si>
  <si>
    <t>80</t>
  </si>
  <si>
    <t>916991121</t>
  </si>
  <si>
    <t>Lože pod obrubníky, krajníky nebo obruby z dlažebních kostek z betonu prostého</t>
  </si>
  <si>
    <t>-1840880378</t>
  </si>
  <si>
    <t xml:space="preserve">Lože pod obrubníky, krajníky nebo obruby z dlažebních kostek  z betonu prostého tř. C 16/20</t>
  </si>
  <si>
    <t>"DD-linka"11,0*0,3*0,15</t>
  </si>
  <si>
    <t>"VD-rabátka"501,0*0,4*0,15</t>
  </si>
  <si>
    <t>"OP1"(118,5+119,5+45,5+141,0+102,5)*0,5*0,15</t>
  </si>
  <si>
    <t>"OP3"(26,0+14,5+28,5+15,5)*0,45*0,15</t>
  </si>
  <si>
    <t>"OP6"66,0*0,35*0,15</t>
  </si>
  <si>
    <t>81</t>
  </si>
  <si>
    <t>919112114</t>
  </si>
  <si>
    <t>Řezání dilatačních spár š 4 mm hl do 100 mm příčných nebo podélných v živičném krytu</t>
  </si>
  <si>
    <t>1355168398</t>
  </si>
  <si>
    <t xml:space="preserve">Řezání dilatačních spár v živičném krytu  příčných nebo podélných, šířky 4 mm, hloubky přes 90 do 100 mm</t>
  </si>
  <si>
    <t>"řezání asfaltu mezi starým a novým povrchem"44,0</t>
  </si>
  <si>
    <t>82</t>
  </si>
  <si>
    <t>919732211</t>
  </si>
  <si>
    <t>Styčná spára napojení nového živičného povrchu na stávající za tepla š 15 mm hl 25 mm s prořezáním</t>
  </si>
  <si>
    <t>-2000617354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</si>
  <si>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</si>
  <si>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"napojení nového a starého asf. povrchu"44,0</t>
  </si>
  <si>
    <t>83</t>
  </si>
  <si>
    <t>919791813</t>
  </si>
  <si>
    <t>Odstranění ochrany stromů v komunikaci se zabetonováným rámem a s vnitřní výplní plochy přes 1 m2</t>
  </si>
  <si>
    <t>-1597950714</t>
  </si>
  <si>
    <t>Odstranění ochrany stromů v komunikaci s vnitřní litinovou nebo ocelovou výplní (mříží) se zabetonováným ocelovým rámem, plochy přes 1 m2</t>
  </si>
  <si>
    <t>84</t>
  </si>
  <si>
    <t>919791R01</t>
  </si>
  <si>
    <t>Montáž ochrany kmene stromů</t>
  </si>
  <si>
    <t>453175542</t>
  </si>
  <si>
    <t>Poznámka k položce:_x000d_
Průměr ochrany kmene stromu musí být přizpůsoben průměru kmene jednotlivých stromů.</t>
  </si>
  <si>
    <t>85</t>
  </si>
  <si>
    <t>749101R02</t>
  </si>
  <si>
    <t>ocelový chránič kmene stromu, vysoký</t>
  </si>
  <si>
    <t>1242555690</t>
  </si>
  <si>
    <t>86</t>
  </si>
  <si>
    <t>979024443</t>
  </si>
  <si>
    <t>Očištění vybouraných obrubníků a krajníků silničních</t>
  </si>
  <si>
    <t>-1445915549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</si>
  <si>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</si>
  <si>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87</t>
  </si>
  <si>
    <t>979071111</t>
  </si>
  <si>
    <t>Očištění dlažebních kostek velkých s původním spárováním kamenivem těženým</t>
  </si>
  <si>
    <t>-1655953966</t>
  </si>
  <si>
    <t xml:space="preserve">Očištění vybouraných dlažebních kostek  od spojovacího materiálu, s uložením očištěných kostek na skládku, s odklizením odpadových hmot na hromady a s odklizením vybouraných kostek na vzdálenost do 3 m velkých, s původním vyplněním spár kamenivem těženým</t>
  </si>
  <si>
    <t>"VD v okolí stromů"318,0*0,16</t>
  </si>
  <si>
    <t>88</t>
  </si>
  <si>
    <t>979071131</t>
  </si>
  <si>
    <t>Očištění dlažebních kostek mozaikových kamenivem těženým nebo MV</t>
  </si>
  <si>
    <t>-413122327</t>
  </si>
  <si>
    <t xml:space="preserve">Očištění vybouraných dlažebních kostek  od spojovacího materiálu, s uložením očištěných kostek na skládku, s odklizením odpadových hmot na hromady a s odklizením vybouraných kostek na vzdálenost do 3 m mozaikových, s původním vyplněním spár kamenivem těženým nebo cementovou maltou</t>
  </si>
  <si>
    <t>997</t>
  </si>
  <si>
    <t>Přesun sutě</t>
  </si>
  <si>
    <t>89</t>
  </si>
  <si>
    <t>997221551</t>
  </si>
  <si>
    <t>Vodorovná doprava suti ze sypkých materiálů do 1 km</t>
  </si>
  <si>
    <t>t</t>
  </si>
  <si>
    <t>-1640749315</t>
  </si>
  <si>
    <t xml:space="preserve">Vodorovná doprava suti  bez naložení, ale se složením a s hrubým urovnáním ze sypkých materiálů, na vzdálenost do 1 km</t>
  </si>
  <si>
    <t>"asf. vozovka křižovatka Jas. x El.: asfalt tl. 150mm"506,4*0,15*2,2</t>
  </si>
  <si>
    <t>"asf. vozovka křižovatka Jas. x Bub.: asfalt tl. 150mm"100,6*0,15*2,2</t>
  </si>
  <si>
    <t>"asf. chodník: asfalt tl. 50mm"(671,9+558,9+533,1+200,8+167,7+156,3)*0,05*2,2</t>
  </si>
  <si>
    <t>"dl. vozovka: beton tl. 150mm"(926,7+1141,3)*0,15*2,5</t>
  </si>
  <si>
    <t>"vjezd čp 289/29: beton tl. 150mm"4,6*0,15*2,5</t>
  </si>
  <si>
    <t>"vjezd čp 304/13: beton tl. 150mm"18,0*0,15*2,5</t>
  </si>
  <si>
    <t>"asf. vozovka křižovatka Jas. x El.: beton tl. 150mm"506,4*0,15*2,5</t>
  </si>
  <si>
    <t>"asf. vozovka křižovatka Jas. x Bub.: beton tl. 150mm"100,6*0,15*2,5</t>
  </si>
  <si>
    <t>"asf. chodník: beton tl. 100mm"(671,9+558,9+533,1+200,8+167,7+156,3)*0,1*2,5</t>
  </si>
  <si>
    <t>"dl. chodník: beton tl. 100mm"(105,1+105,9+119,5+98,5+5,0)*0,1*2,5</t>
  </si>
  <si>
    <t>"dl. vozovka: kamenivo tl. 200mm"(926,7+1141,3)*0,2*2,0</t>
  </si>
  <si>
    <t>"vjezd čp 289/29: kamenivo tl. 200mm"4,6*0,2*2,0</t>
  </si>
  <si>
    <t>"vjezd čp 304/13: kamenivo tl. 200mm"18,0*0,2*2,0</t>
  </si>
  <si>
    <t>"asf. vozovka křižovatka Jas. x Bub.: kamenivo tl. 200mm"100,6*0,2*2,0</t>
  </si>
  <si>
    <t>"asf. chodník: kamenivo tl. 100mm"(671,9+558,9+533,1+200,8+167,7+156,3)*0,1*2,0</t>
  </si>
  <si>
    <t>"dl. chodník: kamenivo tl. 100mm"(105,1+105,9+119,5+98,5+5,0)*0,1*2,0</t>
  </si>
  <si>
    <t>"dl. vozovka na skládku: zemina"(926,7+1141,3)*0,06*2,0</t>
  </si>
  <si>
    <t>"výkop pro chodník na skládku: zemina"337,3*0,25*2,0</t>
  </si>
  <si>
    <t>90</t>
  </si>
  <si>
    <t>997221559</t>
  </si>
  <si>
    <t>Příplatek ZKD 1 km u vodorovné dopravy suti ze sypkých materiálů</t>
  </si>
  <si>
    <t>1243085597</t>
  </si>
  <si>
    <t xml:space="preserve">Vodorovná doprava suti  bez naložení, ale se složením a s hrubým urovnáním Příplatek k ceně za každý další i započatý 1 km přes 1 km</t>
  </si>
  <si>
    <t>"skládka cca 30 km"3982,172*29</t>
  </si>
  <si>
    <t>91</t>
  </si>
  <si>
    <t>997221561</t>
  </si>
  <si>
    <t>Vodorovná doprava suti z kusových materiálů do 1 km</t>
  </si>
  <si>
    <t>1768530159</t>
  </si>
  <si>
    <t xml:space="preserve">Vodorovná doprava suti  bez naložení, ale se složením a s hrubým urovnáním z kusových materiálů, na vzdálenost do 1 km</t>
  </si>
  <si>
    <t>Poznámka k položce:_x000d_
do skladu TSK</t>
  </si>
  <si>
    <t>"VD poškozené kusy 10%"(2090,6*0,1)*0,17*3,0</t>
  </si>
  <si>
    <t>"Mozaika poškozené kusy 10%"(434,0*0,1)*0,06*3,0</t>
  </si>
  <si>
    <t>"VD poškozené kusy kolem rabátek 10%"((318,0*0,16)*0,1)*0,17*3,0</t>
  </si>
  <si>
    <t>"stávající krajník KS3"(186,0*0,15)*0,25*3,0</t>
  </si>
  <si>
    <t>"OP1 poškozené kusy 10%"(527,0*0,1)*0,32*0,25*3,0</t>
  </si>
  <si>
    <t>"OP3 poškozené kusy 10%"(84,5*0,1)*0,25*0,2*3,0</t>
  </si>
  <si>
    <t>92</t>
  </si>
  <si>
    <t>997221569</t>
  </si>
  <si>
    <t>Příplatek ZKD 1 km u vodorovné dopravy suti z kusových materiálů</t>
  </si>
  <si>
    <t>-572960414</t>
  </si>
  <si>
    <t>"skládka cca 30 km"151,869*29</t>
  </si>
  <si>
    <t>93</t>
  </si>
  <si>
    <t>997221815</t>
  </si>
  <si>
    <t>Poplatek za uložení na skládce (skládkovné) stavebního odpadu betonového kód odpadu 170 101</t>
  </si>
  <si>
    <t>2032943943</t>
  </si>
  <si>
    <t>Poplatek za uložení stavebního odpadu na skládce (skládkovné) z prostého betonu zatříděného do Katalogu odpadů pod kódem 170 101</t>
  </si>
  <si>
    <t>94</t>
  </si>
  <si>
    <t>997221845</t>
  </si>
  <si>
    <t>Poplatek za uložení na skládce (skládkovné) odpadu asfaltového bez dehtu kód odpadu 170 302</t>
  </si>
  <si>
    <t>803114389</t>
  </si>
  <si>
    <t>Poplatek za uložení stavebního odpadu na skládce (skládkovné) asfaltového bez obsahu dehtu zatříděného do Katalogu odpadů pod kódem 170 302</t>
  </si>
  <si>
    <t>95</t>
  </si>
  <si>
    <t>997221855</t>
  </si>
  <si>
    <t>Poplatek za uložení na skládce (skládkovné) zeminy a kameniva kód odpadu 170 504</t>
  </si>
  <si>
    <t>-892037533</t>
  </si>
  <si>
    <t>Poplatek za uložení stavebního odpadu na skládce (skládkovné) zeminy a kameniva zatříděného do Katalogu odpadů pod kódem 170 504</t>
  </si>
  <si>
    <t>998</t>
  </si>
  <si>
    <t>Přesun hmot</t>
  </si>
  <si>
    <t>96</t>
  </si>
  <si>
    <t>998225111</t>
  </si>
  <si>
    <t>Přesun hmot pro pozemní komunikace s krytem z kamene, monolitickým betonovým nebo živičným</t>
  </si>
  <si>
    <t>1329804156</t>
  </si>
  <si>
    <t xml:space="preserve">Přesun hmot pro komunikace s krytem z kameniva, monolitickým betonovým nebo živičným  dopravní vzdálenost do 200 m jakékoliv délky objektu</t>
  </si>
  <si>
    <t>741</t>
  </si>
  <si>
    <t>Elektroinstalace - silnoproud</t>
  </si>
  <si>
    <t>97</t>
  </si>
  <si>
    <t>871228111R</t>
  </si>
  <si>
    <t>Kladení chráničky průměru do 150 mm</t>
  </si>
  <si>
    <t>1485162793</t>
  </si>
  <si>
    <t xml:space="preserve">Kladení chráničky z plastických hmot  do připravené rýhy z tvrdého PVC, průměru přes 90 do 150 mm</t>
  </si>
  <si>
    <t>"chráničky ve vjezdech"(6+6+6)*3</t>
  </si>
  <si>
    <t>98</t>
  </si>
  <si>
    <t>28619320R</t>
  </si>
  <si>
    <t>půlená chránička PE-HD D 110mm</t>
  </si>
  <si>
    <t>-10565020</t>
  </si>
  <si>
    <t>Poznámka k položce:_x000d_
Třída hořlavosti: C3 (ČSN 73 0823)_x000d_
Materiál: HDPE_x000d_
Odolnost proti stlačení: Ř 110 (06110/2) &gt;450 _x000d_
Stupeň krytí: IP 30</t>
  </si>
  <si>
    <t>Vy_pri_UV1_UV7</t>
  </si>
  <si>
    <t>Výkop přípojek UV1 až UV7</t>
  </si>
  <si>
    <t>227,7</t>
  </si>
  <si>
    <t>Vy_pri_UV8_UV19</t>
  </si>
  <si>
    <t>Výkop přípojek UV8 až UV19</t>
  </si>
  <si>
    <t>463,2</t>
  </si>
  <si>
    <t>Vy_ša_UV1_UV7</t>
  </si>
  <si>
    <t>Výkop šachet pro připojení UV1 až UV7</t>
  </si>
  <si>
    <t>223,377</t>
  </si>
  <si>
    <t>Vy_ša_UV8_UV19</t>
  </si>
  <si>
    <t>Výkop šachet pro připojení UV8 až UV19</t>
  </si>
  <si>
    <t>431,813</t>
  </si>
  <si>
    <t>Paz_pri</t>
  </si>
  <si>
    <t>Pažení přípojek UV</t>
  </si>
  <si>
    <t>690,9</t>
  </si>
  <si>
    <t>Celk_vykopek</t>
  </si>
  <si>
    <t>Celkový výkopek</t>
  </si>
  <si>
    <t>1346,09</t>
  </si>
  <si>
    <t>Paz_sach</t>
  </si>
  <si>
    <t>Pažení šachet</t>
  </si>
  <si>
    <t>911,5</t>
  </si>
  <si>
    <t>02 - Odvodnění</t>
  </si>
  <si>
    <t xml:space="preserve">HSV -  Práce a dodávky HSV</t>
  </si>
  <si>
    <t xml:space="preserve">    1 -  Zemní práce</t>
  </si>
  <si>
    <t xml:space="preserve">    3 -  Svislé a kompletní konstrukce</t>
  </si>
  <si>
    <t xml:space="preserve">    4 -  Vodorovné konstrukce</t>
  </si>
  <si>
    <t xml:space="preserve">    997 -  Přesun sutě</t>
  </si>
  <si>
    <t xml:space="preserve">    998 -  Přesun hmot</t>
  </si>
  <si>
    <t xml:space="preserve"> Práce a dodávky HSV</t>
  </si>
  <si>
    <t xml:space="preserve"> Zemní práce</t>
  </si>
  <si>
    <t>115001104</t>
  </si>
  <si>
    <t>Převedení vody potrubím DN do 300</t>
  </si>
  <si>
    <t>-558384617</t>
  </si>
  <si>
    <t>"UV1"3,00+4,50</t>
  </si>
  <si>
    <t>"UV2"4,00+4,25</t>
  </si>
  <si>
    <t>"UV3"4,00+4,25</t>
  </si>
  <si>
    <t>"UV10"4,00+4,80</t>
  </si>
  <si>
    <t>"UV15"4,00+5,10</t>
  </si>
  <si>
    <t>"UV16"4,00+5,10</t>
  </si>
  <si>
    <t>"UV19"4,00+5,50</t>
  </si>
  <si>
    <t>115101201</t>
  </si>
  <si>
    <t>Čerpání vody na dopravní výšku do 10 m průměrný přítok do 500 l/min</t>
  </si>
  <si>
    <t>hod</t>
  </si>
  <si>
    <t>867081259</t>
  </si>
  <si>
    <t>Čerpání vody na dopravní výšku do 10 m s uvažovaným průměrným přítokem do 500 l/min</t>
  </si>
  <si>
    <t>5*12*19</t>
  </si>
  <si>
    <t>115101301</t>
  </si>
  <si>
    <t>Pohotovost čerpací soupravy pro dopravní výšku do 10 m přítok do 500 l/min</t>
  </si>
  <si>
    <t>den</t>
  </si>
  <si>
    <t>-864079600</t>
  </si>
  <si>
    <t>Pohotovost záložní čerpací soupravy pro dopravní výšku do 10 m s uvažovaným průměrným přítokem do 500 l/min</t>
  </si>
  <si>
    <t>5*19</t>
  </si>
  <si>
    <t>119001421</t>
  </si>
  <si>
    <t>Dočasné zajištění kabelů a kabelových tratí ze 3 volně ložených kabelů</t>
  </si>
  <si>
    <t>-1678897446</t>
  </si>
  <si>
    <t>19*3*6,00</t>
  </si>
  <si>
    <t>132212202</t>
  </si>
  <si>
    <t>Hloubení rýh š přes 600 do 2000 mm ručním nebo pneum nářadím v nesoudržných horninách tř. 3</t>
  </si>
  <si>
    <t>2035696163</t>
  </si>
  <si>
    <t xml:space="preserve">Hloubení zapažených i nezapažených rýh šířky přes 600 do 2 000 mm ručním nebo pneumatickým nářadím  s urovnáním dna do předepsaného profilu a spádu v horninách tř. 3 nesoudržných</t>
  </si>
  <si>
    <t>"výkop přípojka UV1"3,00*2,00*4,25</t>
  </si>
  <si>
    <t>"výkop přípojka UV2"4,00*2,00*4,25</t>
  </si>
  <si>
    <t>"výkop přípojka UV3"4,00*2,00*4,25</t>
  </si>
  <si>
    <t>"výkop přípojka UV4"4,00*2,00*4,25</t>
  </si>
  <si>
    <t>"výkop přípojka UV5"4,00*2,00*4,50</t>
  </si>
  <si>
    <t>"výkop přípojka UV6"4,00*2,00*4,50</t>
  </si>
  <si>
    <t>"výkop přípojka UV7"3,00*2,00*4,70</t>
  </si>
  <si>
    <t>132212209</t>
  </si>
  <si>
    <t>Příplatek za lepivost u hloubení rýh š do 2000 mm ručním nebo pneum nářadím v hornině tř. 3</t>
  </si>
  <si>
    <t>74542424</t>
  </si>
  <si>
    <t xml:space="preserve">Hloubení zapažených i nezapažených rýh šířky přes 600 do 2 000 mm ručním nebo pneumatickým nářadím  s urovnáním dna do předepsaného profilu a spádu v horninách tř. 3 Příplatek k cenám za lepivost horniny tř. 3</t>
  </si>
  <si>
    <t>Vy_pri_UV1_UV7*1</t>
  </si>
  <si>
    <t>132312201</t>
  </si>
  <si>
    <t>Hloubení rýh š přes 600 do 2000 mm ručním nebo pneum nářadím v soudržných horninách tř. 4</t>
  </si>
  <si>
    <t>1414702664</t>
  </si>
  <si>
    <t xml:space="preserve">Hloubení zapažených i nezapažených rýh šířky přes 600 do 2 000 mm ručním nebo pneumatickým nářadím  s urovnáním dna do předepsaného profilu a spádu v horninách tř. 4 soudržných</t>
  </si>
  <si>
    <t>"výkop přípojka UV8"4,00*2,00*4,50</t>
  </si>
  <si>
    <t>"výkop přípojka UV9"4,00*2,00*4,50</t>
  </si>
  <si>
    <t>"výkop přípojka UV10"4,00*2,00*4,80</t>
  </si>
  <si>
    <t>"výkop přípojka UV11"4,00*2,00*4,80</t>
  </si>
  <si>
    <t>"výkop přípojka UV12"3,00*2,00*5,10</t>
  </si>
  <si>
    <t>"výkop přípojka UV13"3,00*2,00*5,10</t>
  </si>
  <si>
    <t>"výkop přípojka UV14"4,00*2,00*5,10</t>
  </si>
  <si>
    <t>"výkop přípojka UV15"4,00*2,00*5,10</t>
  </si>
  <si>
    <t>"výkop přípojka UV16"4,00*2,00*5,10</t>
  </si>
  <si>
    <t>"výkop přípojka UV17"4,00*2,00*5,35</t>
  </si>
  <si>
    <t>"výkop přípojka UV18"4,00*2,00*5,50</t>
  </si>
  <si>
    <t>"výkop přípojka UV19"4,00*2,00*5,50</t>
  </si>
  <si>
    <t>132312209</t>
  </si>
  <si>
    <t>Příplatek za lepivost u hloubení rýh š do 2000 mm ručním nebo pneum nářadím v hornině tř. 4</t>
  </si>
  <si>
    <t>434919990</t>
  </si>
  <si>
    <t xml:space="preserve">Hloubení zapažených i nezapažených rýh šířky přes 600 do 2 000 mm ručním nebo pneumatickým nářadím  s urovnáním dna do předepsaného profilu a spádu v horninách tř. 4 Příplatek k cenám za lepivost horniny tř. 4</t>
  </si>
  <si>
    <t>Vy_pri_UV8_UV19*1</t>
  </si>
  <si>
    <t>133201101</t>
  </si>
  <si>
    <t>Hloubení šachet v hornině tř. 3 objemu do 100 m3</t>
  </si>
  <si>
    <t>1033106941</t>
  </si>
  <si>
    <t>"vpusti UV1 až UV7"(1,50*2,00*1,50)*7</t>
  </si>
  <si>
    <t>"výkop šachty pro připojení UV1"2,50*2,50*4,25</t>
  </si>
  <si>
    <t>"výkop šachty pro připojení UV2"2,50*2,50*4,25</t>
  </si>
  <si>
    <t>"výkop šachty pro připojení UV3"2,50*2,50*4,25</t>
  </si>
  <si>
    <t>"výkop šachty pro připojení UV4"2,50*2,50*4,25</t>
  </si>
  <si>
    <t>"výkop šachty pro připojení UV5"2,50*2,50*4,50</t>
  </si>
  <si>
    <t>"výkop šachty pro připojení UV6"2,50*2,50*4,50</t>
  </si>
  <si>
    <t>"výkop šachty pro připojení UV7"2,50*2,50*4,70</t>
  </si>
  <si>
    <t>133201109</t>
  </si>
  <si>
    <t>Příplatek za lepivost u hloubení šachet v hornině tř. 3</t>
  </si>
  <si>
    <t>826726494</t>
  </si>
  <si>
    <t>Vy_ša_UV1_UV7*1</t>
  </si>
  <si>
    <t>133301101</t>
  </si>
  <si>
    <t>Hloubení šachet v hornině tř. 4 objemu do 100 m3</t>
  </si>
  <si>
    <t>1440845182</t>
  </si>
  <si>
    <t>"vpusti UV8 až UV19"(1,50*2,00*1,50)*12</t>
  </si>
  <si>
    <t>"výkop šachty pro připojení UV8"2,50*2,50*4,50</t>
  </si>
  <si>
    <t>"výkop šachty pro připojení UV9"2,50*2,50*4,50</t>
  </si>
  <si>
    <t>"výkop šachty pro připojení UV10"2,50*2,50*4,80</t>
  </si>
  <si>
    <t>"výkop šachty pro připojení UV11"2,50*2,50*4,80</t>
  </si>
  <si>
    <t>"výkop šachty pro připojení UV12"2,50*2,50*5,10</t>
  </si>
  <si>
    <t>"výkop šachty pro připojení UV13"2,50*2,50*5,10</t>
  </si>
  <si>
    <t>"výkop šachty pro připojení UV14"2,50*2,50*5,10</t>
  </si>
  <si>
    <t>"výkop šachty pro připojení UV15"2,50*2,50*5,10</t>
  </si>
  <si>
    <t>"výkop šachty pro připojení UV16"2,50*2,50*5,10</t>
  </si>
  <si>
    <t>"výkop šachty pro připojení UV17"2,50*2,50*5,35</t>
  </si>
  <si>
    <t>"výkop šachty pro připojení UV18"2,50*2,50*5,50</t>
  </si>
  <si>
    <t>"výkop šachty pro připojení UV19"2,50*2,50*5,50</t>
  </si>
  <si>
    <t>133301109</t>
  </si>
  <si>
    <t>Příplatek za lepivost u hloubení šachet v hornině tř. 4</t>
  </si>
  <si>
    <t>-1638683546</t>
  </si>
  <si>
    <t>Vy_ša_UV8_UV19*1</t>
  </si>
  <si>
    <t>130001101</t>
  </si>
  <si>
    <t>Příplatek za ztížení vykopávky v blízkosti podzemního vedení</t>
  </si>
  <si>
    <t>1041970683</t>
  </si>
  <si>
    <t>151301202</t>
  </si>
  <si>
    <t>Zřízení hnaného pažení stěn výkopu hl do 8 m</t>
  </si>
  <si>
    <t>-478147410</t>
  </si>
  <si>
    <t xml:space="preserve">Zřízení pažení stěn výkopu bez rozepření nebo vzepření  hnané, hloubky do 8 m</t>
  </si>
  <si>
    <t>"výkop přípojka UV1"3,00*4,25*2</t>
  </si>
  <si>
    <t>"výkop přípojka UV2"4,00*4,25*2</t>
  </si>
  <si>
    <t>"výkop přípojka UV3"4,00*4,25*2</t>
  </si>
  <si>
    <t>"výkop přípojka UV4"4,00*4,25*2</t>
  </si>
  <si>
    <t>"výkop přípojka UV5"4,00*4,50*2</t>
  </si>
  <si>
    <t>"výkop přípojka UV6"4,00*4,50*2</t>
  </si>
  <si>
    <t>"výkop přípojka UV7"3,00*4,70*2</t>
  </si>
  <si>
    <t>"výkop přípojka UV8"4,00*4,50*2</t>
  </si>
  <si>
    <t>"výkop přípojka UV9"4,00*4,50*2</t>
  </si>
  <si>
    <t>"výkop přípojka UV10"4,00*4,80*2</t>
  </si>
  <si>
    <t>"výkop přípojka UV11"4,00*4,80*2</t>
  </si>
  <si>
    <t>"výkop přípojka UV12"3,00*5,10*2</t>
  </si>
  <si>
    <t>"výkop přípojka UV13"3,00*5,10*2</t>
  </si>
  <si>
    <t>"výkop přípojka UV14"4,00*5,10*2</t>
  </si>
  <si>
    <t>"výkop přípojka UV15"4,00*5,10*2</t>
  </si>
  <si>
    <t>"výkop přípojka UV16"4,00*5,10*2</t>
  </si>
  <si>
    <t>"výkop přípojka UV17"4,00*5,35*2</t>
  </si>
  <si>
    <t>"výkop přípojka UV18"4,00*5,50*2</t>
  </si>
  <si>
    <t>"výkop přípojka UV19"4,00*5,50*2</t>
  </si>
  <si>
    <t>151301212</t>
  </si>
  <si>
    <t>Odstranění pažení stěn hnaného hl do 8 m</t>
  </si>
  <si>
    <t>-1546331191</t>
  </si>
  <si>
    <t xml:space="preserve">Odstranění pažení stěn výkopu  s uložením pažin na vzdálenost do 3 m od okraje výkopu hnané, hloubky do 8 m</t>
  </si>
  <si>
    <t>151301302</t>
  </si>
  <si>
    <t>Zřízení rozepření stěn při pažení hnaném hl do 8 m</t>
  </si>
  <si>
    <t>886712948</t>
  </si>
  <si>
    <t xml:space="preserve">Zřízení rozepření zapažených stěn výkopů  s potřebným přepažováním při roubení hnaném, hloubky do 8 m</t>
  </si>
  <si>
    <t>Poznámka k položce:_x000d_
Stejná výměra pro plochu i pro objem_x000d_
pažící boxy po obou stranách výkopu=2_x000d_
šířka výkopu=2,00m</t>
  </si>
  <si>
    <t>151301312</t>
  </si>
  <si>
    <t>Odstranění rozepření stěn při pažení hnaném hl do 8 m</t>
  </si>
  <si>
    <t>1455727451</t>
  </si>
  <si>
    <t xml:space="preserve">Odstranění rozepření stěn výkopů  s uložením materiálu na vzdálenost do 3 m od okraje výkopu roubení hnaného, hloubky do 8m</t>
  </si>
  <si>
    <t>151601502</t>
  </si>
  <si>
    <t>Přepažování rozepření při pažení hnaném hl do 8 m</t>
  </si>
  <si>
    <t>800508303</t>
  </si>
  <si>
    <t xml:space="preserve">Přepažování rozepření zapažených stěn výkopů  při roubení hnaném, hloubky do 8 m</t>
  </si>
  <si>
    <t>151811142</t>
  </si>
  <si>
    <t>Osazení pažicího boxu hl výkopu do 6 m š do 2,5 m</t>
  </si>
  <si>
    <t>-1785667759</t>
  </si>
  <si>
    <t>Zřízení pažicích boxů pro pažení a rozepření stěn rýh podzemního vedení hloubka výkopu přes 4 do 6 m, šířka přes 1,2 do 2,5 m</t>
  </si>
  <si>
    <t>151811242</t>
  </si>
  <si>
    <t>Odstranění pažicího boxu hl výkopu do 6 m š do 2,5 m</t>
  </si>
  <si>
    <t>1646773530</t>
  </si>
  <si>
    <t>Odstranění pažicích boxů pro pažení a rozepření stěn rýh podzemního vedení hloubka výkopu přes 4 do 6 m, šířka přes 1,2 do 2,5 m</t>
  </si>
  <si>
    <t>153191112</t>
  </si>
  <si>
    <t>Zřízení atypického pažení výkopu ocelovým ohlubňovým rámem se štětovnicemi plochy přes 30 m2</t>
  </si>
  <si>
    <t>1141268130</t>
  </si>
  <si>
    <t>Zřízení atypického pažení výkopu svařovaným ocelovým ohlubňovým rámem se štětovnicemi plochy výkopu přes 30 m2</t>
  </si>
  <si>
    <t>"pažení šachty pro připojení UV1"(2,50+2,50)*4,25*2</t>
  </si>
  <si>
    <t>"pažení šachty pro připojení UV2"(2,50+2,50)*4,25*2</t>
  </si>
  <si>
    <t>"pažení šachty pro připojení UV3"(2,50+2,50)*4,25*2</t>
  </si>
  <si>
    <t>"pažení šachty pro připojení UV4"(2,50+2,50)*4,25*2</t>
  </si>
  <si>
    <t>"pažení šachty pro připojení UV5"(2,50+2,50)*4,50*2</t>
  </si>
  <si>
    <t>"pažení šachty pro připojení UV6"(2,50+2,50)*4,50*2</t>
  </si>
  <si>
    <t>"pažení šachty pro připojení UV7"(2,50+2,50)*4,70*2</t>
  </si>
  <si>
    <t>"pažení šachty pro připojení UV8"(2,50+2,50)*4,50*2</t>
  </si>
  <si>
    <t>"pažení šachty pro připojení UV9"(2,50+2,50)*4,50*2</t>
  </si>
  <si>
    <t>"pažení šachty pro připojení UV10"(2,50+2,50)*4,80*2</t>
  </si>
  <si>
    <t>"pažení šachty pro připojení UV11"(2,50+2,50)*4,80*2</t>
  </si>
  <si>
    <t>"pažení šachty pro připojení UV12"(2,50+2,50)*5,10*2</t>
  </si>
  <si>
    <t>"pažení šachty pro připojení UV13"(2,50+2,50)*5,10*2</t>
  </si>
  <si>
    <t>"pažení šachty pro připojení UV14"(2,50+2,50)*5,10*2</t>
  </si>
  <si>
    <t>"pažení šachty pro připojení UV15"(2,50+2,50)*5,10*2</t>
  </si>
  <si>
    <t>"pažení šachty pro připojení UV16"(2,50+2,50)*5,10*2</t>
  </si>
  <si>
    <t>"pažení šachty pro připojení UV17"(2,50+2,50)*5,35*2</t>
  </si>
  <si>
    <t>"pažení šachty pro připojení UV18"(2,50+2,50)*5,50*2</t>
  </si>
  <si>
    <t>"pažení šachty pro připojení UV19"(2,50+2,50)*5,50*2</t>
  </si>
  <si>
    <t>153191222</t>
  </si>
  <si>
    <t>Odstranění atypického pažení výkopu ocelovým ohlubňovým rámem se štětovnicemi plochy přes 30 m2</t>
  </si>
  <si>
    <t>1306602385</t>
  </si>
  <si>
    <t>Odstranění atypického pažení výkopu svařovaným ocelovým ohlubňovým rámem se štětovnicemi plochy výkopu přes 30 m2</t>
  </si>
  <si>
    <t>154075421</t>
  </si>
  <si>
    <t>Pažení výrubu šachty ocelové pažnice do 1 roku mokrá</t>
  </si>
  <si>
    <t>-1863817519</t>
  </si>
  <si>
    <t xml:space="preserve">Pažení výrubu svislé šachty  mokré ocelovými pažnicemi hmotnosti od 35 do 55 kg/m2 do 1 roku</t>
  </si>
  <si>
    <t>154075521</t>
  </si>
  <si>
    <t>Odpažení výrubu šachty ocelové pažnice mokrá</t>
  </si>
  <si>
    <t>-1410620027</t>
  </si>
  <si>
    <t xml:space="preserve">Odpažení výrubu šachty pažené  v hornině mokré ocelovými pažnicemi</t>
  </si>
  <si>
    <t>154077341</t>
  </si>
  <si>
    <t>Konstrukce výstroje šachet netypová dočasně mokrá montáž</t>
  </si>
  <si>
    <t>kg</t>
  </si>
  <si>
    <t>-2103270877</t>
  </si>
  <si>
    <t xml:space="preserve">Netypová výstroj šachet  z úplných ocelových rámů včetně spojovacích prvků výztuže montáž včetně dodání pomocného materiálu, v hornině mokré</t>
  </si>
  <si>
    <t>Poznámka k položce:_x000d_
1 m2=184 kg</t>
  </si>
  <si>
    <t>Paz_sach*184,0</t>
  </si>
  <si>
    <t>130107R01</t>
  </si>
  <si>
    <t>konstrukce ocelové z plechů a profilů - materiál a výroba, bez povrchových úprav</t>
  </si>
  <si>
    <t>-1821786506</t>
  </si>
  <si>
    <t>ocel profilová IPN 280 jakost 11 375</t>
  </si>
  <si>
    <t>Poznámka k položce:_x000d_
Hmotnost: 48,00 kg/m</t>
  </si>
  <si>
    <t>Paz_sach*184,0/1000</t>
  </si>
  <si>
    <t>154077342</t>
  </si>
  <si>
    <t>Konstrukce výstroje šachet netypová dočasně mokrá demontáž</t>
  </si>
  <si>
    <t>810923257</t>
  </si>
  <si>
    <t xml:space="preserve">Netypová výstroj šachet  z úplných ocelových rámů včetně spojovacích prvků výztuže demontáž v hornině mokré</t>
  </si>
  <si>
    <t>161101103</t>
  </si>
  <si>
    <t>Svislé přemístění výkopku z horniny tř. 1 až 4 hl výkopu do 6 m</t>
  </si>
  <si>
    <t>1275491892</t>
  </si>
  <si>
    <t xml:space="preserve">Svislé přemístění výkopku  bez naložení do dopravní nádoby avšak s vyprázdněním dopravní nádoby na hromadu nebo do dopravního prostředku z horniny tř. 1 až 4, při hloubce výkopu přes 4 do 6 m</t>
  </si>
  <si>
    <t>-1891435515</t>
  </si>
  <si>
    <t>"odvoz výkopku na mezideponii"Celk_vykopek</t>
  </si>
  <si>
    <t>"dovoz materiálu pro zásyp"Celk_vykopek</t>
  </si>
  <si>
    <t>532607764</t>
  </si>
  <si>
    <t>"skládka cca 30 km"Celk_vykopek*20</t>
  </si>
  <si>
    <t>171201201</t>
  </si>
  <si>
    <t>Uložení sypaniny na skládky</t>
  </si>
  <si>
    <t>1587595073</t>
  </si>
  <si>
    <t>171201211</t>
  </si>
  <si>
    <t>Poplatek za uložení stavebního odpadu - zeminy a kameniva na skládce</t>
  </si>
  <si>
    <t>486097570</t>
  </si>
  <si>
    <t>Celk_vykopek*2,2</t>
  </si>
  <si>
    <t>-1541422234</t>
  </si>
  <si>
    <t>162301101</t>
  </si>
  <si>
    <t>Vodorovné přemístění do 500 m výkopku/sypaniny z horniny tř. 1 až 4</t>
  </si>
  <si>
    <t>-162452165</t>
  </si>
  <si>
    <t>"dovoz materiálu pro zásyp po staveništi"Celk_vykopek</t>
  </si>
  <si>
    <t>174101101</t>
  </si>
  <si>
    <t>Zásyp jam, šachet rýh nebo kolem objektů sypaninou se zhutněním</t>
  </si>
  <si>
    <t>427155585</t>
  </si>
  <si>
    <t>"zásyp"Celk_vykopek</t>
  </si>
  <si>
    <t>58344197</t>
  </si>
  <si>
    <t>štěrkodrť frakce 0/63</t>
  </si>
  <si>
    <t>-868462021</t>
  </si>
  <si>
    <t>"zásyp"Celk_vykopek*1,8</t>
  </si>
  <si>
    <t>649104546</t>
  </si>
  <si>
    <t>"přípojka UV1"3,00*2,00</t>
  </si>
  <si>
    <t>"přípojka UV2"4,00*2,00</t>
  </si>
  <si>
    <t>"přípojka UV3"4,00*2,00</t>
  </si>
  <si>
    <t>"přípojka UV4"4,00*2,00</t>
  </si>
  <si>
    <t>"přípojka UV5"4,00*2,00</t>
  </si>
  <si>
    <t>"přípojka UV6"4,00*2,00</t>
  </si>
  <si>
    <t>"přípojka UV7"3,00*2,00</t>
  </si>
  <si>
    <t>"přípojka UV8"4,00*2,00</t>
  </si>
  <si>
    <t>"přípojka UV9"4,00*2,00</t>
  </si>
  <si>
    <t>"přípojka UV10"4,00*2,00</t>
  </si>
  <si>
    <t>"přípojka UV11"4,00*2,00</t>
  </si>
  <si>
    <t>"přípojka UV12"3,00*2,00</t>
  </si>
  <si>
    <t>"přípojka UV13"3,00*2,00</t>
  </si>
  <si>
    <t>"přípojka UV14"4,00*2,00</t>
  </si>
  <si>
    <t>"přípojka UV15"4,00*2,00</t>
  </si>
  <si>
    <t>"přípojka UV16"4,00*2,00</t>
  </si>
  <si>
    <t>"přípojka UV17"4,00*2,00</t>
  </si>
  <si>
    <t>"přípojka UV18"4,00*2,00</t>
  </si>
  <si>
    <t>"přípojka UV19"4,00*2,00</t>
  </si>
  <si>
    <t>"vpusti UV1 až UV7"((1,50*2,00)-(0,50*0,50))*7</t>
  </si>
  <si>
    <t>"šachta pro připojení UV1"2,50*2,50</t>
  </si>
  <si>
    <t>"šachta pro připojení UV2"2,50*2,50</t>
  </si>
  <si>
    <t>"šachta pro připojení UV3"2,50*2,50</t>
  </si>
  <si>
    <t>"šachta pro připojení UV4"2,50*2,50</t>
  </si>
  <si>
    <t>"šachta pro připojení UV5"2,50*2,50</t>
  </si>
  <si>
    <t>"šachta pro připojení UV6"2,50*2,50</t>
  </si>
  <si>
    <t>"šachta pro připojení UV7"2,50*2,50</t>
  </si>
  <si>
    <t>"vpusti UV8 až UV19"((1,50*2,00)-(0,50*0,50))*12</t>
  </si>
  <si>
    <t>"šachta pro připojení UV8"2,50*2,50</t>
  </si>
  <si>
    <t>"šachta pro připojení UV9"2,50*2,50</t>
  </si>
  <si>
    <t>"šachta pro připojení UV10"2,50*2,50</t>
  </si>
  <si>
    <t>"šachta pro připojení UV11"2,50*2,50</t>
  </si>
  <si>
    <t>"šachta pro připojení UV12"2,50*2,50</t>
  </si>
  <si>
    <t>"šachta pro připojení UV13"2,50*2,50</t>
  </si>
  <si>
    <t>"šachta pro připojení UV14"2,50*2,50</t>
  </si>
  <si>
    <t>"šachta pro připojení UV15"2,50*2,50</t>
  </si>
  <si>
    <t>"šachta pro připojení UV16"2,50*2,50</t>
  </si>
  <si>
    <t>"šachta pro připojení UV17"2,50*2,50</t>
  </si>
  <si>
    <t>"šachta pro připojení UV18"2,50*2,50</t>
  </si>
  <si>
    <t>"šachta pro připojení UV19"2,50*2,50</t>
  </si>
  <si>
    <t xml:space="preserve"> Svislé a kompletní konstrukce</t>
  </si>
  <si>
    <t>358315114</t>
  </si>
  <si>
    <t>Bourání stoky kompletní nebo vybourání otvorů z prostého betonu plochy do 4 m2</t>
  </si>
  <si>
    <t>-1200650652</t>
  </si>
  <si>
    <t>Poznámka k položce:_x000d_
Bourání stávajících přípojek UV včetně UV včetně obetonování a podkladní desky</t>
  </si>
  <si>
    <t>"UV1"(3,00+4,50)*0,55-3,14*0,1*0,1*(3,00+4,50)</t>
  </si>
  <si>
    <t>"UV2"(4,00+4,25)*0,55-3,14*0,1*0,1*(4,00+4,25)</t>
  </si>
  <si>
    <t>"UV3"(4,00+4,25)*0,55-3,14*0,1*0,1*(4,00+4,25)</t>
  </si>
  <si>
    <t>"UV10"(4,00+4,80)*0,55-3,14*0,1*0,1*(4,00+4,80)</t>
  </si>
  <si>
    <t>"UV15"(4,00+5,10)*0,55-3,14*0,1*0,1*(4,00+5,10)</t>
  </si>
  <si>
    <t>"UV16"(4,00+5,10)*0,55-3,14*0,1*0,1*(4,00+5,10)</t>
  </si>
  <si>
    <t>"UV19"(4,00+5,50)*0,55-3,14*0,1*0,1*(4,00+5,50)</t>
  </si>
  <si>
    <t>359901211</t>
  </si>
  <si>
    <t>Monitoring stoky jakékoli výšky na nové kanalizaci</t>
  </si>
  <si>
    <t>-2004880372</t>
  </si>
  <si>
    <t>"UV4"4,00+4,25</t>
  </si>
  <si>
    <t>"UV5"4,00+4,50</t>
  </si>
  <si>
    <t>"UV6"4,00+4,50</t>
  </si>
  <si>
    <t>"UV7"3,00+4,70</t>
  </si>
  <si>
    <t>"UV8"4,00+4,50</t>
  </si>
  <si>
    <t>"UV9"4,00+4,50</t>
  </si>
  <si>
    <t>"UV11"4,00+4,80</t>
  </si>
  <si>
    <t>"UV12"3,00+5,10</t>
  </si>
  <si>
    <t>"UV13"3,00+5,10</t>
  </si>
  <si>
    <t>"UV14"4,00+5,15</t>
  </si>
  <si>
    <t>"UV17"4,00+5,35</t>
  </si>
  <si>
    <t>"UV18"4,00+5,50</t>
  </si>
  <si>
    <t xml:space="preserve"> Vodorovné konstrukce</t>
  </si>
  <si>
    <t>451573111</t>
  </si>
  <si>
    <t>Lože pod potrubí otevřený výkop ze štěrkopísku</t>
  </si>
  <si>
    <t>-119325997</t>
  </si>
  <si>
    <t>"UV1"3,00*2,00*0,1</t>
  </si>
  <si>
    <t>"UV2"4,00*2,00*0,1</t>
  </si>
  <si>
    <t>"UV3"4,00*2,00*0,1</t>
  </si>
  <si>
    <t>"UV4"4,00*2,00*0,1</t>
  </si>
  <si>
    <t>"UV5"4,00*2,00*0,1</t>
  </si>
  <si>
    <t>"UV6"4,00*2,00*0,1</t>
  </si>
  <si>
    <t>"UV7"3,00*2,00*0,1</t>
  </si>
  <si>
    <t>"UV8"4,00*2,00*0,1</t>
  </si>
  <si>
    <t>"UV9"4,00*2,00*0,1</t>
  </si>
  <si>
    <t>"UV10"4,00*2,00*0,1</t>
  </si>
  <si>
    <t>"UV11"4,00*2,00*0,1</t>
  </si>
  <si>
    <t>"UV12"3,00*2,00*0,1</t>
  </si>
  <si>
    <t>"UV13"3,00*2,00*0,1</t>
  </si>
  <si>
    <t>"UV14"4,00*2,00*0,1</t>
  </si>
  <si>
    <t>"UV15"4,00*2,00*0,1</t>
  </si>
  <si>
    <t>"UV16"4,00*2,00*0,1</t>
  </si>
  <si>
    <t>"UV17"4,00*2,00*0,1</t>
  </si>
  <si>
    <t>"UV18"4,00*2,00*0,1</t>
  </si>
  <si>
    <t>"UV19"4,00*2,00*0,1</t>
  </si>
  <si>
    <t>"UV1 až UV7"(2,00*2,00)*7*0,1</t>
  </si>
  <si>
    <t>"UV8 až UV19"(2,00*2,00)*12*0,1</t>
  </si>
  <si>
    <t>452311131</t>
  </si>
  <si>
    <t>Podkladní desky z betonu prostého tř. C 12/15 otevřený výkop</t>
  </si>
  <si>
    <t>-147549860</t>
  </si>
  <si>
    <t>"UV1"3,00*2,00*0,15</t>
  </si>
  <si>
    <t>"UV2"4,00*2,00*0,15</t>
  </si>
  <si>
    <t>"UV3"4,00*2,00*0,15</t>
  </si>
  <si>
    <t>"UV4"4,00*2,00*0,15</t>
  </si>
  <si>
    <t>"UV5"4,00*2,00*0,15</t>
  </si>
  <si>
    <t>"UV6"4,00*2,00*0,15</t>
  </si>
  <si>
    <t>"UV7"3,00*2,00*0,15</t>
  </si>
  <si>
    <t>"UV8"4,00*2,00*0,15</t>
  </si>
  <si>
    <t>"UV9"4,00*2,00*0,15</t>
  </si>
  <si>
    <t>"UV10"4,00*2,00*0,15</t>
  </si>
  <si>
    <t>"UV11"4,00*2,00*0,15</t>
  </si>
  <si>
    <t>"UV12"3,00*2,00*0,15</t>
  </si>
  <si>
    <t>"UV13"3,00*2,00*0,15</t>
  </si>
  <si>
    <t>"UV14"4,00*2,00*0,15</t>
  </si>
  <si>
    <t>"UV15"4,00*2,00*0,15</t>
  </si>
  <si>
    <t>"UV16"4,00*2,00*0,15</t>
  </si>
  <si>
    <t>"UV17"4,00*2,00*0,15</t>
  </si>
  <si>
    <t>"UV18"4,00*2,00*0,15</t>
  </si>
  <si>
    <t>"UV19"4,00*2,00*0,15</t>
  </si>
  <si>
    <t>"UV1 až UV7"(2,00*2,00)*7*0,15</t>
  </si>
  <si>
    <t>"UV8 až UV19"(2,00*2,00)*12*0,15</t>
  </si>
  <si>
    <t>831352121</t>
  </si>
  <si>
    <t>Montáž potrubí z trub kameninových hrdlových s integrovaným těsněním výkop sklon do 20 % DN 200</t>
  </si>
  <si>
    <t>49557779</t>
  </si>
  <si>
    <t>59710704</t>
  </si>
  <si>
    <t>trouba kameninová glazovaná pouze uvnitř DN 200 L2,50m spojovací systém C Třída 240</t>
  </si>
  <si>
    <t>-1584929745</t>
  </si>
  <si>
    <t>"UV1"(3,00+4,50)*1,2</t>
  </si>
  <si>
    <t>"UV2"(4,00+4,25)*1,2</t>
  </si>
  <si>
    <t>"UV3"(4,00+4,25)*1,2</t>
  </si>
  <si>
    <t>"UV4"(4,00+4,25)*1,2</t>
  </si>
  <si>
    <t>"UV5"(4,00+4,50)*1,2</t>
  </si>
  <si>
    <t>"UV6"(4,00+4,50)*1,2</t>
  </si>
  <si>
    <t>"UV7"(3,00+4,70)*1,2</t>
  </si>
  <si>
    <t>"UV8"(4,00+4,50)*1,2</t>
  </si>
  <si>
    <t>"UV9"(4,00+4,50)*1,2</t>
  </si>
  <si>
    <t>"UV10"(4,00+4,80)*1,2</t>
  </si>
  <si>
    <t>"UV11"(4,00+4,80)*1,2</t>
  </si>
  <si>
    <t>"UV12"(3,00+5,10)*1,2</t>
  </si>
  <si>
    <t>"UV13"(3,00+5,10)*1,2</t>
  </si>
  <si>
    <t>"UV14"(4,00+5,15)*1,2</t>
  </si>
  <si>
    <t>"UV15"(4,00+5,10)*1,2</t>
  </si>
  <si>
    <t>"UV16"(4,00+5,10)*1,2</t>
  </si>
  <si>
    <t>"UV17"(4,00+5,35)*1,2</t>
  </si>
  <si>
    <t>"UV18"(4,00+5,50)*1,2</t>
  </si>
  <si>
    <t>"UV19"(4,00+5,50)*1,2</t>
  </si>
  <si>
    <t>837352221</t>
  </si>
  <si>
    <t>Montáž kameninových tvarovek jednoosých s integrovaným těsněním otevřený výkop DN 200</t>
  </si>
  <si>
    <t>309850463</t>
  </si>
  <si>
    <t>19*(3+3+3+3)</t>
  </si>
  <si>
    <t>59710843</t>
  </si>
  <si>
    <t>trouba kameninová glazovaná zkrácená DN 200 L 60(75)cm třída 160 spojovací systém F,C</t>
  </si>
  <si>
    <t>1186352504</t>
  </si>
  <si>
    <t>19*3</t>
  </si>
  <si>
    <t>59710947</t>
  </si>
  <si>
    <t>koleno kameninové glazované DN 200 15° spojovací systém F tř. 240</t>
  </si>
  <si>
    <t>1118254381</t>
  </si>
  <si>
    <t>59710987</t>
  </si>
  <si>
    <t>koleno kameninové glazované DN 200 45° spojovací systém F tř. 240</t>
  </si>
  <si>
    <t>-370056413</t>
  </si>
  <si>
    <t>59710967</t>
  </si>
  <si>
    <t>koleno kameninové glazované DN 200 30° spojovací systém F tř. 240</t>
  </si>
  <si>
    <t>1183414333</t>
  </si>
  <si>
    <t>837375121</t>
  </si>
  <si>
    <t>Výsek a montáž kameninové odbočné tvarovky DN 300</t>
  </si>
  <si>
    <t>-141936910</t>
  </si>
  <si>
    <t>59711774</t>
  </si>
  <si>
    <t>odbočka kameninová glazovaná jednoduchá kolmá DN 300/200 L60cm spojovací systém C/F tř.240/160</t>
  </si>
  <si>
    <t>1296323566</t>
  </si>
  <si>
    <t>892352121</t>
  </si>
  <si>
    <t>Tlaková zkouška vzduchem potrubí DN 200 těsnícím vakem ucpávkovým</t>
  </si>
  <si>
    <t>úsek</t>
  </si>
  <si>
    <t>2100505356</t>
  </si>
  <si>
    <t>899204211R</t>
  </si>
  <si>
    <t>Zrušení uliční vpusti</t>
  </si>
  <si>
    <t>-1373428633</t>
  </si>
  <si>
    <t>895941311</t>
  </si>
  <si>
    <t>Zřízení vpusti kanalizační uliční z betonových dílců typ UVB-50</t>
  </si>
  <si>
    <t>1441942914</t>
  </si>
  <si>
    <t>59223850</t>
  </si>
  <si>
    <t>dno pro uliční vpusť s výtokovým otvorem betonové 450x330x50mm</t>
  </si>
  <si>
    <t>-784801896</t>
  </si>
  <si>
    <t>dno betonové pro uliční vpusť s výtokovým otvorem 45x33x5 cm</t>
  </si>
  <si>
    <t>59223858</t>
  </si>
  <si>
    <t>skruž pro uliční vpusť horní betonová 450x570x50mm</t>
  </si>
  <si>
    <t>-838634301</t>
  </si>
  <si>
    <t>skruž betonová pro uliční vpusť horní 45 x 57 x 5 cm</t>
  </si>
  <si>
    <t>59223864</t>
  </si>
  <si>
    <t>prstenec pro uliční vpusť vyrovnávací betonový 390x60x130mm</t>
  </si>
  <si>
    <t>1694942065</t>
  </si>
  <si>
    <t>prstenec betonový pro uliční vpusť vyrovnávací 39 x 6 x 13 cm</t>
  </si>
  <si>
    <t>59223874</t>
  </si>
  <si>
    <t>koš vysoký pro uliční vpusti žárově Pz plech pro rám 500/300mm</t>
  </si>
  <si>
    <t>1708980616</t>
  </si>
  <si>
    <t>koš vysoký pro uliční vpusti, žárově zinkovaný plech,pro rám 500/300</t>
  </si>
  <si>
    <t>592238760</t>
  </si>
  <si>
    <t>rám zabetonovaný DIN 19583-9 500/500 mm</t>
  </si>
  <si>
    <t>CS ÚRS 2017 02</t>
  </si>
  <si>
    <t>-477838089</t>
  </si>
  <si>
    <t>rám zabetonovaný pro uliční vpusti 500/500 mm</t>
  </si>
  <si>
    <t>899204112</t>
  </si>
  <si>
    <t>Osazení mříží litinových včetně rámů a košů na bahno pro třídu zatížení D400, E600</t>
  </si>
  <si>
    <t>1057645609</t>
  </si>
  <si>
    <t>55242322</t>
  </si>
  <si>
    <t>mříž D 400 - plochá 300x500mm</t>
  </si>
  <si>
    <t>913333551</t>
  </si>
  <si>
    <t>mříž D 400 - plochá 500x500mm</t>
  </si>
  <si>
    <t>899623161</t>
  </si>
  <si>
    <t>Obetonování potrubí nebo zdiva stok betonem prostým tř. C 20/25 v otevřeném výkopu</t>
  </si>
  <si>
    <t>-541744433</t>
  </si>
  <si>
    <t>Obetonování potrubí nebo zdiva stok betonem prostým v otevřeném výkopu, beton tř. C 20/25</t>
  </si>
  <si>
    <t>163,45*0,16485</t>
  </si>
  <si>
    <t>899722112</t>
  </si>
  <si>
    <t>Krytí potrubí z plastů výstražnou fólií z PVC 25 cm</t>
  </si>
  <si>
    <t>-620543838</t>
  </si>
  <si>
    <t xml:space="preserve"> Přesun sutě</t>
  </si>
  <si>
    <t>997211511</t>
  </si>
  <si>
    <t>Vodorovná doprava suti po suchu na vzdálenost do 1 km</t>
  </si>
  <si>
    <t>1458728447</t>
  </si>
  <si>
    <t>"původní přípojky UV"31,375*3,0</t>
  </si>
  <si>
    <t xml:space="preserve">"původní  UV"((0,45*0,45*3,14)-(0,22*0,22*3,14))*8*3,0</t>
  </si>
  <si>
    <t>997211519</t>
  </si>
  <si>
    <t>Příplatek ZKD 1 km u vodorovné dopravy suti</t>
  </si>
  <si>
    <t>-1727755943</t>
  </si>
  <si>
    <t>"skládka cca 30 km"105,738*29</t>
  </si>
  <si>
    <t>997221611</t>
  </si>
  <si>
    <t>Nakládání suti na dopravní prostředky pro vodorovnou dopravu</t>
  </si>
  <si>
    <t>-1268540392</t>
  </si>
  <si>
    <t>592376796</t>
  </si>
  <si>
    <t xml:space="preserve"> Přesun hmot</t>
  </si>
  <si>
    <t>998275101</t>
  </si>
  <si>
    <t>Přesun hmot pro trubní vedení z trub kameninových otevřený výkop</t>
  </si>
  <si>
    <t>687381660</t>
  </si>
  <si>
    <t>998275124</t>
  </si>
  <si>
    <t>Příplatek k přesunu hmot pro trubní vedení z trub kameninových za zvětšený přesun hmot do 500 m</t>
  </si>
  <si>
    <t>-1875623206</t>
  </si>
  <si>
    <t>Přesun hmot pro trubní vedení hloubené z trub kameninových Příplatek k cenám za zvětšený přesun přes vymezenou největší dopravní vzdálenost do 500 m</t>
  </si>
  <si>
    <t>03 - Sanace zemní pláně</t>
  </si>
  <si>
    <t>122201102</t>
  </si>
  <si>
    <t>Odkopávky a prokopávky nezapažené v hornině tř. 3 objem do 1000 m3</t>
  </si>
  <si>
    <t>-1520877300</t>
  </si>
  <si>
    <t xml:space="preserve">Odkopávky a prokopávky nezapažené  s přehozením výkopku na vzdálenost do 3 m nebo s naložením na dopravní prostředek v hornině tř. 3 přes 100 do 1 000 m3</t>
  </si>
  <si>
    <t>"dl. vozovka"2105,0*0,3</t>
  </si>
  <si>
    <t>"asf. vozovka"(436,0+101,0)*0,3</t>
  </si>
  <si>
    <t>485395815</t>
  </si>
  <si>
    <t>792,600*1</t>
  </si>
  <si>
    <t>40738106</t>
  </si>
  <si>
    <t>Poznámka k položce:_x000d_
na mezideponii</t>
  </si>
  <si>
    <t>1282551481</t>
  </si>
  <si>
    <t>792,600*9</t>
  </si>
  <si>
    <t>87342165</t>
  </si>
  <si>
    <t>1318787844</t>
  </si>
  <si>
    <t>Poznámka k položce:_x000d_
fr. 0/63</t>
  </si>
  <si>
    <t>"dl. vozovka"2105,0*2</t>
  </si>
  <si>
    <t>"asf. vozovka"(436,0+101,0)*2</t>
  </si>
  <si>
    <t>919721122</t>
  </si>
  <si>
    <t>Geomříž pro stabilizaci podkladu tuhá dvouosá z PP podélná pevnost v tahu do 30 kN/m</t>
  </si>
  <si>
    <t>717192823</t>
  </si>
  <si>
    <t>Geomříž pro stabilizaci podkladu tuhá dvouosá z polypropylenu, podélná pevnost v tahu 30 kN/m</t>
  </si>
  <si>
    <t>919726122</t>
  </si>
  <si>
    <t>Geotextilie pro ochranu, separaci a filtraci netkaná měrná hmotnost do 300 g/m2</t>
  </si>
  <si>
    <t>48955746</t>
  </si>
  <si>
    <t>Geotextilie netkaná pro ochranu, separaci nebo filtraci měrná hmotnost přes 200 do 300 g/m2</t>
  </si>
  <si>
    <t>1850657077</t>
  </si>
  <si>
    <t>Poznámka k položce:_x000d_
na skládku</t>
  </si>
  <si>
    <t>"dl. vozovka"2105,0*0,3*2,0</t>
  </si>
  <si>
    <t>"asf. vozovka"(436,0+101,0)*0,3*2,0</t>
  </si>
  <si>
    <t>-1545341263</t>
  </si>
  <si>
    <t>"skládka do 30 km"1585,200*29</t>
  </si>
  <si>
    <t>164292550</t>
  </si>
  <si>
    <t xml:space="preserve">Nakládání na dopravní prostředky  pro vodorovnou dopravu suti</t>
  </si>
  <si>
    <t>-143324814</t>
  </si>
  <si>
    <t>-315523173</t>
  </si>
  <si>
    <t>SEZNAM FIGUR</t>
  </si>
  <si>
    <t>Výměra</t>
  </si>
  <si>
    <t xml:space="preserve"> 02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</si>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</sst>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3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19-12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Jaselská, č. akce 999809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Praha 6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28. 11. 2019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'00 - VRN'!J30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'00 - VRN'!P124</f>
        <v>0</v>
      </c>
      <c r="AV95" s="128">
        <f>'00 - VRN'!J33</f>
        <v>0</v>
      </c>
      <c r="AW95" s="128">
        <f>'00 - VRN'!J34</f>
        <v>0</v>
      </c>
      <c r="AX95" s="128">
        <f>'00 - VRN'!J35</f>
        <v>0</v>
      </c>
      <c r="AY95" s="128">
        <f>'00 - VRN'!J36</f>
        <v>0</v>
      </c>
      <c r="AZ95" s="128">
        <f>'00 - VRN'!F33</f>
        <v>0</v>
      </c>
      <c r="BA95" s="128">
        <f>'00 - VRN'!F34</f>
        <v>0</v>
      </c>
      <c r="BB95" s="128">
        <f>'00 - VRN'!F35</f>
        <v>0</v>
      </c>
      <c r="BC95" s="128">
        <f>'00 - VRN'!F36</f>
        <v>0</v>
      </c>
      <c r="BD95" s="130">
        <f>'00 - VRN'!F37</f>
        <v>0</v>
      </c>
      <c r="BE95" s="7"/>
      <c r="BT95" s="131" t="s">
        <v>82</v>
      </c>
      <c r="BV95" s="131" t="s">
        <v>76</v>
      </c>
      <c r="BW95" s="131" t="s">
        <v>83</v>
      </c>
      <c r="BX95" s="131" t="s">
        <v>5</v>
      </c>
      <c r="CL95" s="131" t="s">
        <v>1</v>
      </c>
      <c r="CM95" s="131" t="s">
        <v>84</v>
      </c>
    </row>
    <row r="96" s="7" customFormat="1" ht="16.5" customHeight="1">
      <c r="A96" s="119" t="s">
        <v>78</v>
      </c>
      <c r="B96" s="120"/>
      <c r="C96" s="121"/>
      <c r="D96" s="122" t="s">
        <v>85</v>
      </c>
      <c r="E96" s="122"/>
      <c r="F96" s="122"/>
      <c r="G96" s="122"/>
      <c r="H96" s="122"/>
      <c r="I96" s="123"/>
      <c r="J96" s="122" t="s">
        <v>86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'01 - Komunikace a zpevněn...'!J30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81</v>
      </c>
      <c r="AR96" s="126"/>
      <c r="AS96" s="127">
        <v>0</v>
      </c>
      <c r="AT96" s="128">
        <f>ROUND(SUM(AV96:AW96),2)</f>
        <v>0</v>
      </c>
      <c r="AU96" s="129">
        <f>'01 - Komunikace a zpevněn...'!P124</f>
        <v>0</v>
      </c>
      <c r="AV96" s="128">
        <f>'01 - Komunikace a zpevněn...'!J33</f>
        <v>0</v>
      </c>
      <c r="AW96" s="128">
        <f>'01 - Komunikace a zpevněn...'!J34</f>
        <v>0</v>
      </c>
      <c r="AX96" s="128">
        <f>'01 - Komunikace a zpevněn...'!J35</f>
        <v>0</v>
      </c>
      <c r="AY96" s="128">
        <f>'01 - Komunikace a zpevněn...'!J36</f>
        <v>0</v>
      </c>
      <c r="AZ96" s="128">
        <f>'01 - Komunikace a zpevněn...'!F33</f>
        <v>0</v>
      </c>
      <c r="BA96" s="128">
        <f>'01 - Komunikace a zpevněn...'!F34</f>
        <v>0</v>
      </c>
      <c r="BB96" s="128">
        <f>'01 - Komunikace a zpevněn...'!F35</f>
        <v>0</v>
      </c>
      <c r="BC96" s="128">
        <f>'01 - Komunikace a zpevněn...'!F36</f>
        <v>0</v>
      </c>
      <c r="BD96" s="130">
        <f>'01 - Komunikace a zpevněn...'!F37</f>
        <v>0</v>
      </c>
      <c r="BE96" s="7"/>
      <c r="BT96" s="131" t="s">
        <v>82</v>
      </c>
      <c r="BV96" s="131" t="s">
        <v>76</v>
      </c>
      <c r="BW96" s="131" t="s">
        <v>87</v>
      </c>
      <c r="BX96" s="131" t="s">
        <v>5</v>
      </c>
      <c r="CL96" s="131" t="s">
        <v>1</v>
      </c>
      <c r="CM96" s="131" t="s">
        <v>84</v>
      </c>
    </row>
    <row r="97" s="7" customFormat="1" ht="16.5" customHeight="1">
      <c r="A97" s="119" t="s">
        <v>78</v>
      </c>
      <c r="B97" s="120"/>
      <c r="C97" s="121"/>
      <c r="D97" s="122" t="s">
        <v>88</v>
      </c>
      <c r="E97" s="122"/>
      <c r="F97" s="122"/>
      <c r="G97" s="122"/>
      <c r="H97" s="122"/>
      <c r="I97" s="123"/>
      <c r="J97" s="122" t="s">
        <v>89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'02 - Odvodnění'!J30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81</v>
      </c>
      <c r="AR97" s="126"/>
      <c r="AS97" s="127">
        <v>0</v>
      </c>
      <c r="AT97" s="128">
        <f>ROUND(SUM(AV97:AW97),2)</f>
        <v>0</v>
      </c>
      <c r="AU97" s="129">
        <f>'02 - Odvodnění'!P123</f>
        <v>0</v>
      </c>
      <c r="AV97" s="128">
        <f>'02 - Odvodnění'!J33</f>
        <v>0</v>
      </c>
      <c r="AW97" s="128">
        <f>'02 - Odvodnění'!J34</f>
        <v>0</v>
      </c>
      <c r="AX97" s="128">
        <f>'02 - Odvodnění'!J35</f>
        <v>0</v>
      </c>
      <c r="AY97" s="128">
        <f>'02 - Odvodnění'!J36</f>
        <v>0</v>
      </c>
      <c r="AZ97" s="128">
        <f>'02 - Odvodnění'!F33</f>
        <v>0</v>
      </c>
      <c r="BA97" s="128">
        <f>'02 - Odvodnění'!F34</f>
        <v>0</v>
      </c>
      <c r="BB97" s="128">
        <f>'02 - Odvodnění'!F35</f>
        <v>0</v>
      </c>
      <c r="BC97" s="128">
        <f>'02 - Odvodnění'!F36</f>
        <v>0</v>
      </c>
      <c r="BD97" s="130">
        <f>'02 - Odvodnění'!F37</f>
        <v>0</v>
      </c>
      <c r="BE97" s="7"/>
      <c r="BT97" s="131" t="s">
        <v>82</v>
      </c>
      <c r="BV97" s="131" t="s">
        <v>76</v>
      </c>
      <c r="BW97" s="131" t="s">
        <v>90</v>
      </c>
      <c r="BX97" s="131" t="s">
        <v>5</v>
      </c>
      <c r="CL97" s="131" t="s">
        <v>1</v>
      </c>
      <c r="CM97" s="131" t="s">
        <v>84</v>
      </c>
    </row>
    <row r="98" s="7" customFormat="1" ht="16.5" customHeight="1">
      <c r="A98" s="119" t="s">
        <v>78</v>
      </c>
      <c r="B98" s="120"/>
      <c r="C98" s="121"/>
      <c r="D98" s="122" t="s">
        <v>91</v>
      </c>
      <c r="E98" s="122"/>
      <c r="F98" s="122"/>
      <c r="G98" s="122"/>
      <c r="H98" s="122"/>
      <c r="I98" s="123"/>
      <c r="J98" s="122" t="s">
        <v>92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'03 - Sanace zemní pláně'!J30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81</v>
      </c>
      <c r="AR98" s="126"/>
      <c r="AS98" s="132">
        <v>0</v>
      </c>
      <c r="AT98" s="133">
        <f>ROUND(SUM(AV98:AW98),2)</f>
        <v>0</v>
      </c>
      <c r="AU98" s="134">
        <f>'03 - Sanace zemní pláně'!P122</f>
        <v>0</v>
      </c>
      <c r="AV98" s="133">
        <f>'03 - Sanace zemní pláně'!J33</f>
        <v>0</v>
      </c>
      <c r="AW98" s="133">
        <f>'03 - Sanace zemní pláně'!J34</f>
        <v>0</v>
      </c>
      <c r="AX98" s="133">
        <f>'03 - Sanace zemní pláně'!J35</f>
        <v>0</v>
      </c>
      <c r="AY98" s="133">
        <f>'03 - Sanace zemní pláně'!J36</f>
        <v>0</v>
      </c>
      <c r="AZ98" s="133">
        <f>'03 - Sanace zemní pláně'!F33</f>
        <v>0</v>
      </c>
      <c r="BA98" s="133">
        <f>'03 - Sanace zemní pláně'!F34</f>
        <v>0</v>
      </c>
      <c r="BB98" s="133">
        <f>'03 - Sanace zemní pláně'!F35</f>
        <v>0</v>
      </c>
      <c r="BC98" s="133">
        <f>'03 - Sanace zemní pláně'!F36</f>
        <v>0</v>
      </c>
      <c r="BD98" s="135">
        <f>'03 - Sanace zemní pláně'!F37</f>
        <v>0</v>
      </c>
      <c r="BE98" s="7"/>
      <c r="BT98" s="131" t="s">
        <v>82</v>
      </c>
      <c r="BV98" s="131" t="s">
        <v>76</v>
      </c>
      <c r="BW98" s="131" t="s">
        <v>93</v>
      </c>
      <c r="BX98" s="131" t="s">
        <v>5</v>
      </c>
      <c r="CL98" s="131" t="s">
        <v>1</v>
      </c>
      <c r="CM98" s="131" t="s">
        <v>84</v>
      </c>
    </row>
    <row r="99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sheet="1" formatColumns="0" formatRows="0" objects="1" scenarios="1" spinCount="100000" saltValue="QgUvX6CnkjaPtHb4sCmHAqDFqFssoIfhRw5mN1NEgTgZ3OdEvayqeNurYtHCT4ZZXySrOiNhrKBVio8qsfTcyQ==" hashValue="BPw2PLpin7ggEh6vbk34NRQiXJo73QM7BDOUxt12va3mIGHttsS/9tHtqItMFRLOKfMZ1B1m5m+88DdU3QKOlQ==" algorithmName="SHA-512" password="CC35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 - VRN'!C2" display="/"/>
    <hyperlink ref="A96" location="'01 - Komunikace a zpevněn...'!C2" display="/"/>
    <hyperlink ref="A97" location="'02 - Odvodnění'!C2" display="/"/>
    <hyperlink ref="A98" location="'03 - Sanace zemní pláně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="1" customFormat="1" ht="24.96" customHeight="1">
      <c r="B4" s="20"/>
      <c r="D4" s="140" t="s">
        <v>94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Jaselská, č. akce 999809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95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96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28. 11. 2019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26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26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33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34</v>
      </c>
      <c r="E30" s="38"/>
      <c r="F30" s="38"/>
      <c r="G30" s="38"/>
      <c r="H30" s="38"/>
      <c r="I30" s="144"/>
      <c r="J30" s="157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36</v>
      </c>
      <c r="G32" s="38"/>
      <c r="H32" s="38"/>
      <c r="I32" s="159" t="s">
        <v>35</v>
      </c>
      <c r="J32" s="158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38</v>
      </c>
      <c r="E33" s="142" t="s">
        <v>39</v>
      </c>
      <c r="F33" s="161">
        <f>ROUND((SUM(BE124:BE187)),  2)</f>
        <v>0</v>
      </c>
      <c r="G33" s="38"/>
      <c r="H33" s="38"/>
      <c r="I33" s="162">
        <v>0.20999999999999999</v>
      </c>
      <c r="J33" s="161">
        <f>ROUND(((SUM(BE124:BE187))*I33),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40</v>
      </c>
      <c r="F34" s="161">
        <f>ROUND((SUM(BF124:BF187)),  2)</f>
        <v>0</v>
      </c>
      <c r="G34" s="38"/>
      <c r="H34" s="38"/>
      <c r="I34" s="162">
        <v>0.14999999999999999</v>
      </c>
      <c r="J34" s="161">
        <f>ROUND(((SUM(BF124:BF187))*I34),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41</v>
      </c>
      <c r="F35" s="161">
        <f>ROUND((SUM(BG124:BG187)),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42</v>
      </c>
      <c r="F36" s="161">
        <f>ROUND((SUM(BH124:BH187)),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43</v>
      </c>
      <c r="F37" s="161">
        <f>ROUND((SUM(BI124:BI187)),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51</v>
      </c>
      <c r="E65" s="179"/>
      <c r="F65" s="179"/>
      <c r="G65" s="171" t="s">
        <v>52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Jaselská, č. akce 999809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00 - VRN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Praha 6</v>
      </c>
      <c r="G89" s="40"/>
      <c r="H89" s="40"/>
      <c r="I89" s="147" t="s">
        <v>22</v>
      </c>
      <c r="J89" s="79" t="str">
        <f>IF(J12="","",J12)</f>
        <v>28. 11. 2019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98</v>
      </c>
      <c r="D94" s="189"/>
      <c r="E94" s="189"/>
      <c r="F94" s="189"/>
      <c r="G94" s="189"/>
      <c r="H94" s="189"/>
      <c r="I94" s="190"/>
      <c r="J94" s="191" t="s">
        <v>99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100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="9" customFormat="1" ht="24.96" customHeight="1">
      <c r="A97" s="9"/>
      <c r="B97" s="193"/>
      <c r="C97" s="194"/>
      <c r="D97" s="195" t="s">
        <v>102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103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104</v>
      </c>
      <c r="E99" s="203"/>
      <c r="F99" s="203"/>
      <c r="G99" s="203"/>
      <c r="H99" s="203"/>
      <c r="I99" s="204"/>
      <c r="J99" s="205">
        <f>J160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105</v>
      </c>
      <c r="E100" s="203"/>
      <c r="F100" s="203"/>
      <c r="G100" s="203"/>
      <c r="H100" s="203"/>
      <c r="I100" s="204"/>
      <c r="J100" s="205">
        <f>J164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106</v>
      </c>
      <c r="E101" s="203"/>
      <c r="F101" s="203"/>
      <c r="G101" s="203"/>
      <c r="H101" s="203"/>
      <c r="I101" s="204"/>
      <c r="J101" s="205">
        <f>J170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107</v>
      </c>
      <c r="E102" s="203"/>
      <c r="F102" s="203"/>
      <c r="G102" s="203"/>
      <c r="H102" s="203"/>
      <c r="I102" s="204"/>
      <c r="J102" s="205">
        <f>J176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108</v>
      </c>
      <c r="E103" s="203"/>
      <c r="F103" s="203"/>
      <c r="G103" s="203"/>
      <c r="H103" s="203"/>
      <c r="I103" s="204"/>
      <c r="J103" s="205">
        <f>J180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0"/>
      <c r="C104" s="201"/>
      <c r="D104" s="202" t="s">
        <v>109</v>
      </c>
      <c r="E104" s="203"/>
      <c r="F104" s="203"/>
      <c r="G104" s="203"/>
      <c r="H104" s="203"/>
      <c r="I104" s="204"/>
      <c r="J104" s="205">
        <f>J184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110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7" t="str">
        <f>E7</f>
        <v>Jaselská, č. akce 999809</v>
      </c>
      <c r="F114" s="32"/>
      <c r="G114" s="32"/>
      <c r="H114" s="32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95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00 - VRN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Praha 6</v>
      </c>
      <c r="G118" s="40"/>
      <c r="H118" s="40"/>
      <c r="I118" s="147" t="s">
        <v>22</v>
      </c>
      <c r="J118" s="79" t="str">
        <f>IF(J12="","",J12)</f>
        <v>28. 11. 2019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147" t="s">
        <v>30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147" t="s">
        <v>32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207"/>
      <c r="B123" s="208"/>
      <c r="C123" s="209" t="s">
        <v>111</v>
      </c>
      <c r="D123" s="210" t="s">
        <v>59</v>
      </c>
      <c r="E123" s="210" t="s">
        <v>55</v>
      </c>
      <c r="F123" s="210" t="s">
        <v>56</v>
      </c>
      <c r="G123" s="210" t="s">
        <v>112</v>
      </c>
      <c r="H123" s="210" t="s">
        <v>113</v>
      </c>
      <c r="I123" s="211" t="s">
        <v>114</v>
      </c>
      <c r="J123" s="210" t="s">
        <v>99</v>
      </c>
      <c r="K123" s="212" t="s">
        <v>115</v>
      </c>
      <c r="L123" s="213"/>
      <c r="M123" s="100" t="s">
        <v>1</v>
      </c>
      <c r="N123" s="101" t="s">
        <v>38</v>
      </c>
      <c r="O123" s="101" t="s">
        <v>116</v>
      </c>
      <c r="P123" s="101" t="s">
        <v>117</v>
      </c>
      <c r="Q123" s="101" t="s">
        <v>118</v>
      </c>
      <c r="R123" s="101" t="s">
        <v>119</v>
      </c>
      <c r="S123" s="101" t="s">
        <v>120</v>
      </c>
      <c r="T123" s="102" t="s">
        <v>121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="2" customFormat="1" ht="22.8" customHeight="1">
      <c r="A124" s="38"/>
      <c r="B124" s="39"/>
      <c r="C124" s="107" t="s">
        <v>122</v>
      </c>
      <c r="D124" s="40"/>
      <c r="E124" s="40"/>
      <c r="F124" s="40"/>
      <c r="G124" s="40"/>
      <c r="H124" s="40"/>
      <c r="I124" s="144"/>
      <c r="J124" s="214">
        <f>BK124</f>
        <v>0</v>
      </c>
      <c r="K124" s="40"/>
      <c r="L124" s="44"/>
      <c r="M124" s="103"/>
      <c r="N124" s="215"/>
      <c r="O124" s="104"/>
      <c r="P124" s="216">
        <f>P125</f>
        <v>0</v>
      </c>
      <c r="Q124" s="104"/>
      <c r="R124" s="216">
        <f>R125</f>
        <v>0</v>
      </c>
      <c r="S124" s="104"/>
      <c r="T124" s="217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73</v>
      </c>
      <c r="AU124" s="17" t="s">
        <v>101</v>
      </c>
      <c r="BK124" s="218">
        <f>BK125</f>
        <v>0</v>
      </c>
    </row>
    <row r="125" s="12" customFormat="1" ht="25.92" customHeight="1">
      <c r="A125" s="12"/>
      <c r="B125" s="219"/>
      <c r="C125" s="220"/>
      <c r="D125" s="221" t="s">
        <v>73</v>
      </c>
      <c r="E125" s="222" t="s">
        <v>80</v>
      </c>
      <c r="F125" s="222" t="s">
        <v>123</v>
      </c>
      <c r="G125" s="220"/>
      <c r="H125" s="220"/>
      <c r="I125" s="223"/>
      <c r="J125" s="224">
        <f>BK125</f>
        <v>0</v>
      </c>
      <c r="K125" s="220"/>
      <c r="L125" s="225"/>
      <c r="M125" s="226"/>
      <c r="N125" s="227"/>
      <c r="O125" s="227"/>
      <c r="P125" s="228">
        <f>P126+P160+P164+P170+P176+P180+P184</f>
        <v>0</v>
      </c>
      <c r="Q125" s="227"/>
      <c r="R125" s="228">
        <f>R126+R160+R164+R170+R176+R180+R184</f>
        <v>0</v>
      </c>
      <c r="S125" s="227"/>
      <c r="T125" s="229">
        <f>T126+T160+T164+T170+T176+T180+T184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124</v>
      </c>
      <c r="AT125" s="231" t="s">
        <v>73</v>
      </c>
      <c r="AU125" s="231" t="s">
        <v>74</v>
      </c>
      <c r="AY125" s="230" t="s">
        <v>125</v>
      </c>
      <c r="BK125" s="232">
        <f>BK126+BK160+BK164+BK170+BK176+BK180+BK184</f>
        <v>0</v>
      </c>
    </row>
    <row r="126" s="12" customFormat="1" ht="22.8" customHeight="1">
      <c r="A126" s="12"/>
      <c r="B126" s="219"/>
      <c r="C126" s="220"/>
      <c r="D126" s="221" t="s">
        <v>73</v>
      </c>
      <c r="E126" s="233" t="s">
        <v>126</v>
      </c>
      <c r="F126" s="233" t="s">
        <v>127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SUM(P127:P159)</f>
        <v>0</v>
      </c>
      <c r="Q126" s="227"/>
      <c r="R126" s="228">
        <f>SUM(R127:R159)</f>
        <v>0</v>
      </c>
      <c r="S126" s="227"/>
      <c r="T126" s="229">
        <f>SUM(T127:T159)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124</v>
      </c>
      <c r="AT126" s="231" t="s">
        <v>73</v>
      </c>
      <c r="AU126" s="231" t="s">
        <v>82</v>
      </c>
      <c r="AY126" s="230" t="s">
        <v>125</v>
      </c>
      <c r="BK126" s="232">
        <f>SUM(BK127:BK159)</f>
        <v>0</v>
      </c>
    </row>
    <row r="127" s="2" customFormat="1" ht="16.5" customHeight="1">
      <c r="A127" s="38"/>
      <c r="B127" s="39"/>
      <c r="C127" s="235" t="s">
        <v>82</v>
      </c>
      <c r="D127" s="235" t="s">
        <v>128</v>
      </c>
      <c r="E127" s="236" t="s">
        <v>129</v>
      </c>
      <c r="F127" s="237" t="s">
        <v>130</v>
      </c>
      <c r="G127" s="238" t="s">
        <v>131</v>
      </c>
      <c r="H127" s="239">
        <v>42</v>
      </c>
      <c r="I127" s="240"/>
      <c r="J127" s="241">
        <f>ROUND(I127*H127,2)</f>
        <v>0</v>
      </c>
      <c r="K127" s="237" t="s">
        <v>132</v>
      </c>
      <c r="L127" s="44"/>
      <c r="M127" s="242" t="s">
        <v>1</v>
      </c>
      <c r="N127" s="243" t="s">
        <v>39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133</v>
      </c>
      <c r="AT127" s="246" t="s">
        <v>128</v>
      </c>
      <c r="AU127" s="246" t="s">
        <v>84</v>
      </c>
      <c r="AY127" s="17" t="s">
        <v>125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82</v>
      </c>
      <c r="BK127" s="247">
        <f>ROUND(I127*H127,2)</f>
        <v>0</v>
      </c>
      <c r="BL127" s="17" t="s">
        <v>133</v>
      </c>
      <c r="BM127" s="246" t="s">
        <v>134</v>
      </c>
    </row>
    <row r="128" s="2" customFormat="1">
      <c r="A128" s="38"/>
      <c r="B128" s="39"/>
      <c r="C128" s="40"/>
      <c r="D128" s="248" t="s">
        <v>135</v>
      </c>
      <c r="E128" s="40"/>
      <c r="F128" s="249" t="s">
        <v>130</v>
      </c>
      <c r="G128" s="40"/>
      <c r="H128" s="40"/>
      <c r="I128" s="144"/>
      <c r="J128" s="40"/>
      <c r="K128" s="40"/>
      <c r="L128" s="44"/>
      <c r="M128" s="250"/>
      <c r="N128" s="251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135</v>
      </c>
      <c r="AU128" s="17" t="s">
        <v>84</v>
      </c>
    </row>
    <row r="129" s="2" customFormat="1">
      <c r="A129" s="38"/>
      <c r="B129" s="39"/>
      <c r="C129" s="40"/>
      <c r="D129" s="248" t="s">
        <v>136</v>
      </c>
      <c r="E129" s="40"/>
      <c r="F129" s="252" t="s">
        <v>137</v>
      </c>
      <c r="G129" s="40"/>
      <c r="H129" s="40"/>
      <c r="I129" s="144"/>
      <c r="J129" s="40"/>
      <c r="K129" s="40"/>
      <c r="L129" s="44"/>
      <c r="M129" s="250"/>
      <c r="N129" s="25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136</v>
      </c>
      <c r="AU129" s="17" t="s">
        <v>84</v>
      </c>
    </row>
    <row r="130" s="13" customFormat="1">
      <c r="A130" s="13"/>
      <c r="B130" s="253"/>
      <c r="C130" s="254"/>
      <c r="D130" s="248" t="s">
        <v>138</v>
      </c>
      <c r="E130" s="255" t="s">
        <v>1</v>
      </c>
      <c r="F130" s="256" t="s">
        <v>139</v>
      </c>
      <c r="G130" s="254"/>
      <c r="H130" s="257">
        <v>42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3" t="s">
        <v>138</v>
      </c>
      <c r="AU130" s="263" t="s">
        <v>84</v>
      </c>
      <c r="AV130" s="13" t="s">
        <v>84</v>
      </c>
      <c r="AW130" s="13" t="s">
        <v>31</v>
      </c>
      <c r="AX130" s="13" t="s">
        <v>82</v>
      </c>
      <c r="AY130" s="263" t="s">
        <v>125</v>
      </c>
    </row>
    <row r="131" s="2" customFormat="1" ht="16.5" customHeight="1">
      <c r="A131" s="38"/>
      <c r="B131" s="39"/>
      <c r="C131" s="235" t="s">
        <v>84</v>
      </c>
      <c r="D131" s="235" t="s">
        <v>128</v>
      </c>
      <c r="E131" s="236" t="s">
        <v>140</v>
      </c>
      <c r="F131" s="237" t="s">
        <v>141</v>
      </c>
      <c r="G131" s="238" t="s">
        <v>142</v>
      </c>
      <c r="H131" s="239">
        <v>1</v>
      </c>
      <c r="I131" s="240"/>
      <c r="J131" s="241">
        <f>ROUND(I131*H131,2)</f>
        <v>0</v>
      </c>
      <c r="K131" s="237" t="s">
        <v>132</v>
      </c>
      <c r="L131" s="44"/>
      <c r="M131" s="242" t="s">
        <v>1</v>
      </c>
      <c r="N131" s="243" t="s">
        <v>39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133</v>
      </c>
      <c r="AT131" s="246" t="s">
        <v>128</v>
      </c>
      <c r="AU131" s="246" t="s">
        <v>84</v>
      </c>
      <c r="AY131" s="17" t="s">
        <v>125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82</v>
      </c>
      <c r="BK131" s="247">
        <f>ROUND(I131*H131,2)</f>
        <v>0</v>
      </c>
      <c r="BL131" s="17" t="s">
        <v>133</v>
      </c>
      <c r="BM131" s="246" t="s">
        <v>143</v>
      </c>
    </row>
    <row r="132" s="2" customFormat="1">
      <c r="A132" s="38"/>
      <c r="B132" s="39"/>
      <c r="C132" s="40"/>
      <c r="D132" s="248" t="s">
        <v>135</v>
      </c>
      <c r="E132" s="40"/>
      <c r="F132" s="249" t="s">
        <v>141</v>
      </c>
      <c r="G132" s="40"/>
      <c r="H132" s="40"/>
      <c r="I132" s="144"/>
      <c r="J132" s="40"/>
      <c r="K132" s="40"/>
      <c r="L132" s="44"/>
      <c r="M132" s="250"/>
      <c r="N132" s="251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135</v>
      </c>
      <c r="AU132" s="17" t="s">
        <v>84</v>
      </c>
    </row>
    <row r="133" s="2" customFormat="1">
      <c r="A133" s="38"/>
      <c r="B133" s="39"/>
      <c r="C133" s="40"/>
      <c r="D133" s="248" t="s">
        <v>136</v>
      </c>
      <c r="E133" s="40"/>
      <c r="F133" s="252" t="s">
        <v>144</v>
      </c>
      <c r="G133" s="40"/>
      <c r="H133" s="40"/>
      <c r="I133" s="144"/>
      <c r="J133" s="40"/>
      <c r="K133" s="40"/>
      <c r="L133" s="44"/>
      <c r="M133" s="250"/>
      <c r="N133" s="25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136</v>
      </c>
      <c r="AU133" s="17" t="s">
        <v>84</v>
      </c>
    </row>
    <row r="134" s="2" customFormat="1" ht="16.5" customHeight="1">
      <c r="A134" s="38"/>
      <c r="B134" s="39"/>
      <c r="C134" s="235" t="s">
        <v>145</v>
      </c>
      <c r="D134" s="235" t="s">
        <v>128</v>
      </c>
      <c r="E134" s="236" t="s">
        <v>146</v>
      </c>
      <c r="F134" s="237" t="s">
        <v>147</v>
      </c>
      <c r="G134" s="238" t="s">
        <v>142</v>
      </c>
      <c r="H134" s="239">
        <v>2</v>
      </c>
      <c r="I134" s="240"/>
      <c r="J134" s="241">
        <f>ROUND(I134*H134,2)</f>
        <v>0</v>
      </c>
      <c r="K134" s="237" t="s">
        <v>132</v>
      </c>
      <c r="L134" s="44"/>
      <c r="M134" s="242" t="s">
        <v>1</v>
      </c>
      <c r="N134" s="243" t="s">
        <v>39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133</v>
      </c>
      <c r="AT134" s="246" t="s">
        <v>128</v>
      </c>
      <c r="AU134" s="246" t="s">
        <v>84</v>
      </c>
      <c r="AY134" s="17" t="s">
        <v>125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82</v>
      </c>
      <c r="BK134" s="247">
        <f>ROUND(I134*H134,2)</f>
        <v>0</v>
      </c>
      <c r="BL134" s="17" t="s">
        <v>133</v>
      </c>
      <c r="BM134" s="246" t="s">
        <v>148</v>
      </c>
    </row>
    <row r="135" s="2" customFormat="1">
      <c r="A135" s="38"/>
      <c r="B135" s="39"/>
      <c r="C135" s="40"/>
      <c r="D135" s="248" t="s">
        <v>135</v>
      </c>
      <c r="E135" s="40"/>
      <c r="F135" s="249" t="s">
        <v>147</v>
      </c>
      <c r="G135" s="40"/>
      <c r="H135" s="40"/>
      <c r="I135" s="144"/>
      <c r="J135" s="40"/>
      <c r="K135" s="40"/>
      <c r="L135" s="44"/>
      <c r="M135" s="250"/>
      <c r="N135" s="25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135</v>
      </c>
      <c r="AU135" s="17" t="s">
        <v>84</v>
      </c>
    </row>
    <row r="136" s="2" customFormat="1">
      <c r="A136" s="38"/>
      <c r="B136" s="39"/>
      <c r="C136" s="40"/>
      <c r="D136" s="248" t="s">
        <v>136</v>
      </c>
      <c r="E136" s="40"/>
      <c r="F136" s="252" t="s">
        <v>149</v>
      </c>
      <c r="G136" s="40"/>
      <c r="H136" s="40"/>
      <c r="I136" s="144"/>
      <c r="J136" s="40"/>
      <c r="K136" s="40"/>
      <c r="L136" s="44"/>
      <c r="M136" s="250"/>
      <c r="N136" s="25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136</v>
      </c>
      <c r="AU136" s="17" t="s">
        <v>84</v>
      </c>
    </row>
    <row r="137" s="13" customFormat="1">
      <c r="A137" s="13"/>
      <c r="B137" s="253"/>
      <c r="C137" s="254"/>
      <c r="D137" s="248" t="s">
        <v>138</v>
      </c>
      <c r="E137" s="255" t="s">
        <v>1</v>
      </c>
      <c r="F137" s="256" t="s">
        <v>150</v>
      </c>
      <c r="G137" s="254"/>
      <c r="H137" s="257">
        <v>1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3" t="s">
        <v>138</v>
      </c>
      <c r="AU137" s="263" t="s">
        <v>84</v>
      </c>
      <c r="AV137" s="13" t="s">
        <v>84</v>
      </c>
      <c r="AW137" s="13" t="s">
        <v>31</v>
      </c>
      <c r="AX137" s="13" t="s">
        <v>74</v>
      </c>
      <c r="AY137" s="263" t="s">
        <v>125</v>
      </c>
    </row>
    <row r="138" s="13" customFormat="1">
      <c r="A138" s="13"/>
      <c r="B138" s="253"/>
      <c r="C138" s="254"/>
      <c r="D138" s="248" t="s">
        <v>138</v>
      </c>
      <c r="E138" s="255" t="s">
        <v>1</v>
      </c>
      <c r="F138" s="256" t="s">
        <v>151</v>
      </c>
      <c r="G138" s="254"/>
      <c r="H138" s="257">
        <v>1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3" t="s">
        <v>138</v>
      </c>
      <c r="AU138" s="263" t="s">
        <v>84</v>
      </c>
      <c r="AV138" s="13" t="s">
        <v>84</v>
      </c>
      <c r="AW138" s="13" t="s">
        <v>31</v>
      </c>
      <c r="AX138" s="13" t="s">
        <v>74</v>
      </c>
      <c r="AY138" s="263" t="s">
        <v>125</v>
      </c>
    </row>
    <row r="139" s="14" customFormat="1">
      <c r="A139" s="14"/>
      <c r="B139" s="264"/>
      <c r="C139" s="265"/>
      <c r="D139" s="248" t="s">
        <v>138</v>
      </c>
      <c r="E139" s="266" t="s">
        <v>1</v>
      </c>
      <c r="F139" s="267" t="s">
        <v>152</v>
      </c>
      <c r="G139" s="265"/>
      <c r="H139" s="268">
        <v>2</v>
      </c>
      <c r="I139" s="269"/>
      <c r="J139" s="265"/>
      <c r="K139" s="265"/>
      <c r="L139" s="270"/>
      <c r="M139" s="271"/>
      <c r="N139" s="272"/>
      <c r="O139" s="272"/>
      <c r="P139" s="272"/>
      <c r="Q139" s="272"/>
      <c r="R139" s="272"/>
      <c r="S139" s="272"/>
      <c r="T139" s="27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4" t="s">
        <v>138</v>
      </c>
      <c r="AU139" s="274" t="s">
        <v>84</v>
      </c>
      <c r="AV139" s="14" t="s">
        <v>153</v>
      </c>
      <c r="AW139" s="14" t="s">
        <v>31</v>
      </c>
      <c r="AX139" s="14" t="s">
        <v>82</v>
      </c>
      <c r="AY139" s="274" t="s">
        <v>125</v>
      </c>
    </row>
    <row r="140" s="2" customFormat="1" ht="16.5" customHeight="1">
      <c r="A140" s="38"/>
      <c r="B140" s="39"/>
      <c r="C140" s="235" t="s">
        <v>153</v>
      </c>
      <c r="D140" s="235" t="s">
        <v>128</v>
      </c>
      <c r="E140" s="236" t="s">
        <v>154</v>
      </c>
      <c r="F140" s="237" t="s">
        <v>155</v>
      </c>
      <c r="G140" s="238" t="s">
        <v>142</v>
      </c>
      <c r="H140" s="239">
        <v>2</v>
      </c>
      <c r="I140" s="240"/>
      <c r="J140" s="241">
        <f>ROUND(I140*H140,2)</f>
        <v>0</v>
      </c>
      <c r="K140" s="237" t="s">
        <v>132</v>
      </c>
      <c r="L140" s="44"/>
      <c r="M140" s="242" t="s">
        <v>1</v>
      </c>
      <c r="N140" s="243" t="s">
        <v>39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133</v>
      </c>
      <c r="AT140" s="246" t="s">
        <v>128</v>
      </c>
      <c r="AU140" s="246" t="s">
        <v>84</v>
      </c>
      <c r="AY140" s="17" t="s">
        <v>125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82</v>
      </c>
      <c r="BK140" s="247">
        <f>ROUND(I140*H140,2)</f>
        <v>0</v>
      </c>
      <c r="BL140" s="17" t="s">
        <v>133</v>
      </c>
      <c r="BM140" s="246" t="s">
        <v>156</v>
      </c>
    </row>
    <row r="141" s="2" customFormat="1">
      <c r="A141" s="38"/>
      <c r="B141" s="39"/>
      <c r="C141" s="40"/>
      <c r="D141" s="248" t="s">
        <v>135</v>
      </c>
      <c r="E141" s="40"/>
      <c r="F141" s="249" t="s">
        <v>155</v>
      </c>
      <c r="G141" s="40"/>
      <c r="H141" s="40"/>
      <c r="I141" s="144"/>
      <c r="J141" s="40"/>
      <c r="K141" s="40"/>
      <c r="L141" s="44"/>
      <c r="M141" s="250"/>
      <c r="N141" s="25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135</v>
      </c>
      <c r="AU141" s="17" t="s">
        <v>84</v>
      </c>
    </row>
    <row r="142" s="2" customFormat="1">
      <c r="A142" s="38"/>
      <c r="B142" s="39"/>
      <c r="C142" s="40"/>
      <c r="D142" s="248" t="s">
        <v>136</v>
      </c>
      <c r="E142" s="40"/>
      <c r="F142" s="252" t="s">
        <v>157</v>
      </c>
      <c r="G142" s="40"/>
      <c r="H142" s="40"/>
      <c r="I142" s="144"/>
      <c r="J142" s="40"/>
      <c r="K142" s="40"/>
      <c r="L142" s="44"/>
      <c r="M142" s="250"/>
      <c r="N142" s="25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136</v>
      </c>
      <c r="AU142" s="17" t="s">
        <v>84</v>
      </c>
    </row>
    <row r="143" s="13" customFormat="1">
      <c r="A143" s="13"/>
      <c r="B143" s="253"/>
      <c r="C143" s="254"/>
      <c r="D143" s="248" t="s">
        <v>138</v>
      </c>
      <c r="E143" s="255" t="s">
        <v>1</v>
      </c>
      <c r="F143" s="256" t="s">
        <v>150</v>
      </c>
      <c r="G143" s="254"/>
      <c r="H143" s="257">
        <v>1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3" t="s">
        <v>138</v>
      </c>
      <c r="AU143" s="263" t="s">
        <v>84</v>
      </c>
      <c r="AV143" s="13" t="s">
        <v>84</v>
      </c>
      <c r="AW143" s="13" t="s">
        <v>31</v>
      </c>
      <c r="AX143" s="13" t="s">
        <v>74</v>
      </c>
      <c r="AY143" s="263" t="s">
        <v>125</v>
      </c>
    </row>
    <row r="144" s="13" customFormat="1">
      <c r="A144" s="13"/>
      <c r="B144" s="253"/>
      <c r="C144" s="254"/>
      <c r="D144" s="248" t="s">
        <v>138</v>
      </c>
      <c r="E144" s="255" t="s">
        <v>1</v>
      </c>
      <c r="F144" s="256" t="s">
        <v>151</v>
      </c>
      <c r="G144" s="254"/>
      <c r="H144" s="257">
        <v>1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3" t="s">
        <v>138</v>
      </c>
      <c r="AU144" s="263" t="s">
        <v>84</v>
      </c>
      <c r="AV144" s="13" t="s">
        <v>84</v>
      </c>
      <c r="AW144" s="13" t="s">
        <v>31</v>
      </c>
      <c r="AX144" s="13" t="s">
        <v>74</v>
      </c>
      <c r="AY144" s="263" t="s">
        <v>125</v>
      </c>
    </row>
    <row r="145" s="14" customFormat="1">
      <c r="A145" s="14"/>
      <c r="B145" s="264"/>
      <c r="C145" s="265"/>
      <c r="D145" s="248" t="s">
        <v>138</v>
      </c>
      <c r="E145" s="266" t="s">
        <v>1</v>
      </c>
      <c r="F145" s="267" t="s">
        <v>152</v>
      </c>
      <c r="G145" s="265"/>
      <c r="H145" s="268">
        <v>2</v>
      </c>
      <c r="I145" s="269"/>
      <c r="J145" s="265"/>
      <c r="K145" s="265"/>
      <c r="L145" s="270"/>
      <c r="M145" s="271"/>
      <c r="N145" s="272"/>
      <c r="O145" s="272"/>
      <c r="P145" s="272"/>
      <c r="Q145" s="272"/>
      <c r="R145" s="272"/>
      <c r="S145" s="272"/>
      <c r="T145" s="27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4" t="s">
        <v>138</v>
      </c>
      <c r="AU145" s="274" t="s">
        <v>84</v>
      </c>
      <c r="AV145" s="14" t="s">
        <v>153</v>
      </c>
      <c r="AW145" s="14" t="s">
        <v>31</v>
      </c>
      <c r="AX145" s="14" t="s">
        <v>82</v>
      </c>
      <c r="AY145" s="274" t="s">
        <v>125</v>
      </c>
    </row>
    <row r="146" s="2" customFormat="1" ht="16.5" customHeight="1">
      <c r="A146" s="38"/>
      <c r="B146" s="39"/>
      <c r="C146" s="235" t="s">
        <v>124</v>
      </c>
      <c r="D146" s="235" t="s">
        <v>128</v>
      </c>
      <c r="E146" s="236" t="s">
        <v>158</v>
      </c>
      <c r="F146" s="237" t="s">
        <v>159</v>
      </c>
      <c r="G146" s="238" t="s">
        <v>142</v>
      </c>
      <c r="H146" s="239">
        <v>1</v>
      </c>
      <c r="I146" s="240"/>
      <c r="J146" s="241">
        <f>ROUND(I146*H146,2)</f>
        <v>0</v>
      </c>
      <c r="K146" s="237" t="s">
        <v>132</v>
      </c>
      <c r="L146" s="44"/>
      <c r="M146" s="242" t="s">
        <v>1</v>
      </c>
      <c r="N146" s="243" t="s">
        <v>39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133</v>
      </c>
      <c r="AT146" s="246" t="s">
        <v>128</v>
      </c>
      <c r="AU146" s="246" t="s">
        <v>84</v>
      </c>
      <c r="AY146" s="17" t="s">
        <v>125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82</v>
      </c>
      <c r="BK146" s="247">
        <f>ROUND(I146*H146,2)</f>
        <v>0</v>
      </c>
      <c r="BL146" s="17" t="s">
        <v>133</v>
      </c>
      <c r="BM146" s="246" t="s">
        <v>160</v>
      </c>
    </row>
    <row r="147" s="2" customFormat="1">
      <c r="A147" s="38"/>
      <c r="B147" s="39"/>
      <c r="C147" s="40"/>
      <c r="D147" s="248" t="s">
        <v>135</v>
      </c>
      <c r="E147" s="40"/>
      <c r="F147" s="249" t="s">
        <v>161</v>
      </c>
      <c r="G147" s="40"/>
      <c r="H147" s="40"/>
      <c r="I147" s="144"/>
      <c r="J147" s="40"/>
      <c r="K147" s="40"/>
      <c r="L147" s="44"/>
      <c r="M147" s="250"/>
      <c r="N147" s="25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135</v>
      </c>
      <c r="AU147" s="17" t="s">
        <v>84</v>
      </c>
    </row>
    <row r="148" s="2" customFormat="1">
      <c r="A148" s="38"/>
      <c r="B148" s="39"/>
      <c r="C148" s="40"/>
      <c r="D148" s="248" t="s">
        <v>136</v>
      </c>
      <c r="E148" s="40"/>
      <c r="F148" s="252" t="s">
        <v>162</v>
      </c>
      <c r="G148" s="40"/>
      <c r="H148" s="40"/>
      <c r="I148" s="144"/>
      <c r="J148" s="40"/>
      <c r="K148" s="40"/>
      <c r="L148" s="44"/>
      <c r="M148" s="250"/>
      <c r="N148" s="25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136</v>
      </c>
      <c r="AU148" s="17" t="s">
        <v>84</v>
      </c>
    </row>
    <row r="149" s="2" customFormat="1" ht="16.5" customHeight="1">
      <c r="A149" s="38"/>
      <c r="B149" s="39"/>
      <c r="C149" s="235" t="s">
        <v>163</v>
      </c>
      <c r="D149" s="235" t="s">
        <v>128</v>
      </c>
      <c r="E149" s="236" t="s">
        <v>164</v>
      </c>
      <c r="F149" s="237" t="s">
        <v>165</v>
      </c>
      <c r="G149" s="238" t="s">
        <v>142</v>
      </c>
      <c r="H149" s="239">
        <v>1</v>
      </c>
      <c r="I149" s="240"/>
      <c r="J149" s="241">
        <f>ROUND(I149*H149,2)</f>
        <v>0</v>
      </c>
      <c r="K149" s="237" t="s">
        <v>132</v>
      </c>
      <c r="L149" s="44"/>
      <c r="M149" s="242" t="s">
        <v>1</v>
      </c>
      <c r="N149" s="243" t="s">
        <v>39</v>
      </c>
      <c r="O149" s="91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133</v>
      </c>
      <c r="AT149" s="246" t="s">
        <v>128</v>
      </c>
      <c r="AU149" s="246" t="s">
        <v>84</v>
      </c>
      <c r="AY149" s="17" t="s">
        <v>125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7" t="s">
        <v>82</v>
      </c>
      <c r="BK149" s="247">
        <f>ROUND(I149*H149,2)</f>
        <v>0</v>
      </c>
      <c r="BL149" s="17" t="s">
        <v>133</v>
      </c>
      <c r="BM149" s="246" t="s">
        <v>166</v>
      </c>
    </row>
    <row r="150" s="2" customFormat="1">
      <c r="A150" s="38"/>
      <c r="B150" s="39"/>
      <c r="C150" s="40"/>
      <c r="D150" s="248" t="s">
        <v>135</v>
      </c>
      <c r="E150" s="40"/>
      <c r="F150" s="249" t="s">
        <v>165</v>
      </c>
      <c r="G150" s="40"/>
      <c r="H150" s="40"/>
      <c r="I150" s="144"/>
      <c r="J150" s="40"/>
      <c r="K150" s="40"/>
      <c r="L150" s="44"/>
      <c r="M150" s="250"/>
      <c r="N150" s="251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135</v>
      </c>
      <c r="AU150" s="17" t="s">
        <v>84</v>
      </c>
    </row>
    <row r="151" s="2" customFormat="1" ht="16.5" customHeight="1">
      <c r="A151" s="38"/>
      <c r="B151" s="39"/>
      <c r="C151" s="235" t="s">
        <v>167</v>
      </c>
      <c r="D151" s="235" t="s">
        <v>128</v>
      </c>
      <c r="E151" s="236" t="s">
        <v>168</v>
      </c>
      <c r="F151" s="237" t="s">
        <v>169</v>
      </c>
      <c r="G151" s="238" t="s">
        <v>142</v>
      </c>
      <c r="H151" s="239">
        <v>1</v>
      </c>
      <c r="I151" s="240"/>
      <c r="J151" s="241">
        <f>ROUND(I151*H151,2)</f>
        <v>0</v>
      </c>
      <c r="K151" s="237" t="s">
        <v>132</v>
      </c>
      <c r="L151" s="44"/>
      <c r="M151" s="242" t="s">
        <v>1</v>
      </c>
      <c r="N151" s="243" t="s">
        <v>39</v>
      </c>
      <c r="O151" s="91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133</v>
      </c>
      <c r="AT151" s="246" t="s">
        <v>128</v>
      </c>
      <c r="AU151" s="246" t="s">
        <v>84</v>
      </c>
      <c r="AY151" s="17" t="s">
        <v>125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82</v>
      </c>
      <c r="BK151" s="247">
        <f>ROUND(I151*H151,2)</f>
        <v>0</v>
      </c>
      <c r="BL151" s="17" t="s">
        <v>133</v>
      </c>
      <c r="BM151" s="246" t="s">
        <v>170</v>
      </c>
    </row>
    <row r="152" s="2" customFormat="1">
      <c r="A152" s="38"/>
      <c r="B152" s="39"/>
      <c r="C152" s="40"/>
      <c r="D152" s="248" t="s">
        <v>135</v>
      </c>
      <c r="E152" s="40"/>
      <c r="F152" s="249" t="s">
        <v>169</v>
      </c>
      <c r="G152" s="40"/>
      <c r="H152" s="40"/>
      <c r="I152" s="144"/>
      <c r="J152" s="40"/>
      <c r="K152" s="40"/>
      <c r="L152" s="44"/>
      <c r="M152" s="250"/>
      <c r="N152" s="25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135</v>
      </c>
      <c r="AU152" s="17" t="s">
        <v>84</v>
      </c>
    </row>
    <row r="153" s="2" customFormat="1">
      <c r="A153" s="38"/>
      <c r="B153" s="39"/>
      <c r="C153" s="40"/>
      <c r="D153" s="248" t="s">
        <v>136</v>
      </c>
      <c r="E153" s="40"/>
      <c r="F153" s="252" t="s">
        <v>171</v>
      </c>
      <c r="G153" s="40"/>
      <c r="H153" s="40"/>
      <c r="I153" s="144"/>
      <c r="J153" s="40"/>
      <c r="K153" s="40"/>
      <c r="L153" s="44"/>
      <c r="M153" s="250"/>
      <c r="N153" s="251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136</v>
      </c>
      <c r="AU153" s="17" t="s">
        <v>84</v>
      </c>
    </row>
    <row r="154" s="2" customFormat="1" ht="16.5" customHeight="1">
      <c r="A154" s="38"/>
      <c r="B154" s="39"/>
      <c r="C154" s="235" t="s">
        <v>172</v>
      </c>
      <c r="D154" s="235" t="s">
        <v>128</v>
      </c>
      <c r="E154" s="236" t="s">
        <v>173</v>
      </c>
      <c r="F154" s="237" t="s">
        <v>174</v>
      </c>
      <c r="G154" s="238" t="s">
        <v>142</v>
      </c>
      <c r="H154" s="239">
        <v>1</v>
      </c>
      <c r="I154" s="240"/>
      <c r="J154" s="241">
        <f>ROUND(I154*H154,2)</f>
        <v>0</v>
      </c>
      <c r="K154" s="237" t="s">
        <v>132</v>
      </c>
      <c r="L154" s="44"/>
      <c r="M154" s="242" t="s">
        <v>1</v>
      </c>
      <c r="N154" s="243" t="s">
        <v>39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133</v>
      </c>
      <c r="AT154" s="246" t="s">
        <v>128</v>
      </c>
      <c r="AU154" s="246" t="s">
        <v>84</v>
      </c>
      <c r="AY154" s="17" t="s">
        <v>125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82</v>
      </c>
      <c r="BK154" s="247">
        <f>ROUND(I154*H154,2)</f>
        <v>0</v>
      </c>
      <c r="BL154" s="17" t="s">
        <v>133</v>
      </c>
      <c r="BM154" s="246" t="s">
        <v>175</v>
      </c>
    </row>
    <row r="155" s="2" customFormat="1">
      <c r="A155" s="38"/>
      <c r="B155" s="39"/>
      <c r="C155" s="40"/>
      <c r="D155" s="248" t="s">
        <v>135</v>
      </c>
      <c r="E155" s="40"/>
      <c r="F155" s="249" t="s">
        <v>174</v>
      </c>
      <c r="G155" s="40"/>
      <c r="H155" s="40"/>
      <c r="I155" s="144"/>
      <c r="J155" s="40"/>
      <c r="K155" s="40"/>
      <c r="L155" s="44"/>
      <c r="M155" s="250"/>
      <c r="N155" s="25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135</v>
      </c>
      <c r="AU155" s="17" t="s">
        <v>84</v>
      </c>
    </row>
    <row r="156" s="2" customFormat="1">
      <c r="A156" s="38"/>
      <c r="B156" s="39"/>
      <c r="C156" s="40"/>
      <c r="D156" s="248" t="s">
        <v>136</v>
      </c>
      <c r="E156" s="40"/>
      <c r="F156" s="252" t="s">
        <v>176</v>
      </c>
      <c r="G156" s="40"/>
      <c r="H156" s="40"/>
      <c r="I156" s="144"/>
      <c r="J156" s="40"/>
      <c r="K156" s="40"/>
      <c r="L156" s="44"/>
      <c r="M156" s="250"/>
      <c r="N156" s="25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136</v>
      </c>
      <c r="AU156" s="17" t="s">
        <v>84</v>
      </c>
    </row>
    <row r="157" s="2" customFormat="1" ht="16.5" customHeight="1">
      <c r="A157" s="38"/>
      <c r="B157" s="39"/>
      <c r="C157" s="235" t="s">
        <v>177</v>
      </c>
      <c r="D157" s="235" t="s">
        <v>128</v>
      </c>
      <c r="E157" s="236" t="s">
        <v>178</v>
      </c>
      <c r="F157" s="237" t="s">
        <v>179</v>
      </c>
      <c r="G157" s="238" t="s">
        <v>142</v>
      </c>
      <c r="H157" s="239">
        <v>1</v>
      </c>
      <c r="I157" s="240"/>
      <c r="J157" s="241">
        <f>ROUND(I157*H157,2)</f>
        <v>0</v>
      </c>
      <c r="K157" s="237" t="s">
        <v>132</v>
      </c>
      <c r="L157" s="44"/>
      <c r="M157" s="242" t="s">
        <v>1</v>
      </c>
      <c r="N157" s="243" t="s">
        <v>39</v>
      </c>
      <c r="O157" s="91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133</v>
      </c>
      <c r="AT157" s="246" t="s">
        <v>128</v>
      </c>
      <c r="AU157" s="246" t="s">
        <v>84</v>
      </c>
      <c r="AY157" s="17" t="s">
        <v>125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7" t="s">
        <v>82</v>
      </c>
      <c r="BK157" s="247">
        <f>ROUND(I157*H157,2)</f>
        <v>0</v>
      </c>
      <c r="BL157" s="17" t="s">
        <v>133</v>
      </c>
      <c r="BM157" s="246" t="s">
        <v>180</v>
      </c>
    </row>
    <row r="158" s="2" customFormat="1">
      <c r="A158" s="38"/>
      <c r="B158" s="39"/>
      <c r="C158" s="40"/>
      <c r="D158" s="248" t="s">
        <v>135</v>
      </c>
      <c r="E158" s="40"/>
      <c r="F158" s="249" t="s">
        <v>181</v>
      </c>
      <c r="G158" s="40"/>
      <c r="H158" s="40"/>
      <c r="I158" s="144"/>
      <c r="J158" s="40"/>
      <c r="K158" s="40"/>
      <c r="L158" s="44"/>
      <c r="M158" s="250"/>
      <c r="N158" s="251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135</v>
      </c>
      <c r="AU158" s="17" t="s">
        <v>84</v>
      </c>
    </row>
    <row r="159" s="2" customFormat="1">
      <c r="A159" s="38"/>
      <c r="B159" s="39"/>
      <c r="C159" s="40"/>
      <c r="D159" s="248" t="s">
        <v>136</v>
      </c>
      <c r="E159" s="40"/>
      <c r="F159" s="252" t="s">
        <v>182</v>
      </c>
      <c r="G159" s="40"/>
      <c r="H159" s="40"/>
      <c r="I159" s="144"/>
      <c r="J159" s="40"/>
      <c r="K159" s="40"/>
      <c r="L159" s="44"/>
      <c r="M159" s="250"/>
      <c r="N159" s="25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136</v>
      </c>
      <c r="AU159" s="17" t="s">
        <v>84</v>
      </c>
    </row>
    <row r="160" s="12" customFormat="1" ht="22.8" customHeight="1">
      <c r="A160" s="12"/>
      <c r="B160" s="219"/>
      <c r="C160" s="220"/>
      <c r="D160" s="221" t="s">
        <v>73</v>
      </c>
      <c r="E160" s="233" t="s">
        <v>183</v>
      </c>
      <c r="F160" s="233" t="s">
        <v>184</v>
      </c>
      <c r="G160" s="220"/>
      <c r="H160" s="220"/>
      <c r="I160" s="223"/>
      <c r="J160" s="234">
        <f>BK160</f>
        <v>0</v>
      </c>
      <c r="K160" s="220"/>
      <c r="L160" s="225"/>
      <c r="M160" s="226"/>
      <c r="N160" s="227"/>
      <c r="O160" s="227"/>
      <c r="P160" s="228">
        <f>SUM(P161:P163)</f>
        <v>0</v>
      </c>
      <c r="Q160" s="227"/>
      <c r="R160" s="228">
        <f>SUM(R161:R163)</f>
        <v>0</v>
      </c>
      <c r="S160" s="227"/>
      <c r="T160" s="229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124</v>
      </c>
      <c r="AT160" s="231" t="s">
        <v>73</v>
      </c>
      <c r="AU160" s="231" t="s">
        <v>82</v>
      </c>
      <c r="AY160" s="230" t="s">
        <v>125</v>
      </c>
      <c r="BK160" s="232">
        <f>SUM(BK161:BK163)</f>
        <v>0</v>
      </c>
    </row>
    <row r="161" s="2" customFormat="1" ht="16.5" customHeight="1">
      <c r="A161" s="38"/>
      <c r="B161" s="39"/>
      <c r="C161" s="235" t="s">
        <v>185</v>
      </c>
      <c r="D161" s="235" t="s">
        <v>128</v>
      </c>
      <c r="E161" s="236" t="s">
        <v>186</v>
      </c>
      <c r="F161" s="237" t="s">
        <v>187</v>
      </c>
      <c r="G161" s="238" t="s">
        <v>188</v>
      </c>
      <c r="H161" s="239">
        <v>47</v>
      </c>
      <c r="I161" s="240"/>
      <c r="J161" s="241">
        <f>ROUND(I161*H161,2)</f>
        <v>0</v>
      </c>
      <c r="K161" s="237" t="s">
        <v>132</v>
      </c>
      <c r="L161" s="44"/>
      <c r="M161" s="242" t="s">
        <v>1</v>
      </c>
      <c r="N161" s="243" t="s">
        <v>39</v>
      </c>
      <c r="O161" s="91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6" t="s">
        <v>133</v>
      </c>
      <c r="AT161" s="246" t="s">
        <v>128</v>
      </c>
      <c r="AU161" s="246" t="s">
        <v>84</v>
      </c>
      <c r="AY161" s="17" t="s">
        <v>125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7" t="s">
        <v>82</v>
      </c>
      <c r="BK161" s="247">
        <f>ROUND(I161*H161,2)</f>
        <v>0</v>
      </c>
      <c r="BL161" s="17" t="s">
        <v>133</v>
      </c>
      <c r="BM161" s="246" t="s">
        <v>189</v>
      </c>
    </row>
    <row r="162" s="2" customFormat="1">
      <c r="A162" s="38"/>
      <c r="B162" s="39"/>
      <c r="C162" s="40"/>
      <c r="D162" s="248" t="s">
        <v>135</v>
      </c>
      <c r="E162" s="40"/>
      <c r="F162" s="249" t="s">
        <v>187</v>
      </c>
      <c r="G162" s="40"/>
      <c r="H162" s="40"/>
      <c r="I162" s="144"/>
      <c r="J162" s="40"/>
      <c r="K162" s="40"/>
      <c r="L162" s="44"/>
      <c r="M162" s="250"/>
      <c r="N162" s="25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135</v>
      </c>
      <c r="AU162" s="17" t="s">
        <v>84</v>
      </c>
    </row>
    <row r="163" s="2" customFormat="1">
      <c r="A163" s="38"/>
      <c r="B163" s="39"/>
      <c r="C163" s="40"/>
      <c r="D163" s="248" t="s">
        <v>136</v>
      </c>
      <c r="E163" s="40"/>
      <c r="F163" s="252" t="s">
        <v>190</v>
      </c>
      <c r="G163" s="40"/>
      <c r="H163" s="40"/>
      <c r="I163" s="144"/>
      <c r="J163" s="40"/>
      <c r="K163" s="40"/>
      <c r="L163" s="44"/>
      <c r="M163" s="250"/>
      <c r="N163" s="251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136</v>
      </c>
      <c r="AU163" s="17" t="s">
        <v>84</v>
      </c>
    </row>
    <row r="164" s="12" customFormat="1" ht="22.8" customHeight="1">
      <c r="A164" s="12"/>
      <c r="B164" s="219"/>
      <c r="C164" s="220"/>
      <c r="D164" s="221" t="s">
        <v>73</v>
      </c>
      <c r="E164" s="233" t="s">
        <v>191</v>
      </c>
      <c r="F164" s="233" t="s">
        <v>192</v>
      </c>
      <c r="G164" s="220"/>
      <c r="H164" s="220"/>
      <c r="I164" s="223"/>
      <c r="J164" s="234">
        <f>BK164</f>
        <v>0</v>
      </c>
      <c r="K164" s="220"/>
      <c r="L164" s="225"/>
      <c r="M164" s="226"/>
      <c r="N164" s="227"/>
      <c r="O164" s="227"/>
      <c r="P164" s="228">
        <f>SUM(P165:P169)</f>
        <v>0</v>
      </c>
      <c r="Q164" s="227"/>
      <c r="R164" s="228">
        <f>SUM(R165:R169)</f>
        <v>0</v>
      </c>
      <c r="S164" s="227"/>
      <c r="T164" s="229">
        <f>SUM(T165:T169)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0" t="s">
        <v>124</v>
      </c>
      <c r="AT164" s="231" t="s">
        <v>73</v>
      </c>
      <c r="AU164" s="231" t="s">
        <v>82</v>
      </c>
      <c r="AY164" s="230" t="s">
        <v>125</v>
      </c>
      <c r="BK164" s="232">
        <f>SUM(BK165:BK169)</f>
        <v>0</v>
      </c>
    </row>
    <row r="165" s="2" customFormat="1" ht="16.5" customHeight="1">
      <c r="A165" s="38"/>
      <c r="B165" s="39"/>
      <c r="C165" s="235" t="s">
        <v>193</v>
      </c>
      <c r="D165" s="235" t="s">
        <v>128</v>
      </c>
      <c r="E165" s="236" t="s">
        <v>194</v>
      </c>
      <c r="F165" s="237" t="s">
        <v>192</v>
      </c>
      <c r="G165" s="238" t="s">
        <v>142</v>
      </c>
      <c r="H165" s="239">
        <v>1</v>
      </c>
      <c r="I165" s="240"/>
      <c r="J165" s="241">
        <f>ROUND(I165*H165,2)</f>
        <v>0</v>
      </c>
      <c r="K165" s="237" t="s">
        <v>132</v>
      </c>
      <c r="L165" s="44"/>
      <c r="M165" s="242" t="s">
        <v>1</v>
      </c>
      <c r="N165" s="243" t="s">
        <v>39</v>
      </c>
      <c r="O165" s="91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6" t="s">
        <v>133</v>
      </c>
      <c r="AT165" s="246" t="s">
        <v>128</v>
      </c>
      <c r="AU165" s="246" t="s">
        <v>84</v>
      </c>
      <c r="AY165" s="17" t="s">
        <v>125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7" t="s">
        <v>82</v>
      </c>
      <c r="BK165" s="247">
        <f>ROUND(I165*H165,2)</f>
        <v>0</v>
      </c>
      <c r="BL165" s="17" t="s">
        <v>133</v>
      </c>
      <c r="BM165" s="246" t="s">
        <v>195</v>
      </c>
    </row>
    <row r="166" s="2" customFormat="1">
      <c r="A166" s="38"/>
      <c r="B166" s="39"/>
      <c r="C166" s="40"/>
      <c r="D166" s="248" t="s">
        <v>135</v>
      </c>
      <c r="E166" s="40"/>
      <c r="F166" s="249" t="s">
        <v>196</v>
      </c>
      <c r="G166" s="40"/>
      <c r="H166" s="40"/>
      <c r="I166" s="144"/>
      <c r="J166" s="40"/>
      <c r="K166" s="40"/>
      <c r="L166" s="44"/>
      <c r="M166" s="250"/>
      <c r="N166" s="25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135</v>
      </c>
      <c r="AU166" s="17" t="s">
        <v>84</v>
      </c>
    </row>
    <row r="167" s="2" customFormat="1">
      <c r="A167" s="38"/>
      <c r="B167" s="39"/>
      <c r="C167" s="40"/>
      <c r="D167" s="248" t="s">
        <v>136</v>
      </c>
      <c r="E167" s="40"/>
      <c r="F167" s="252" t="s">
        <v>197</v>
      </c>
      <c r="G167" s="40"/>
      <c r="H167" s="40"/>
      <c r="I167" s="144"/>
      <c r="J167" s="40"/>
      <c r="K167" s="40"/>
      <c r="L167" s="44"/>
      <c r="M167" s="250"/>
      <c r="N167" s="25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136</v>
      </c>
      <c r="AU167" s="17" t="s">
        <v>84</v>
      </c>
    </row>
    <row r="168" s="2" customFormat="1" ht="16.5" customHeight="1">
      <c r="A168" s="38"/>
      <c r="B168" s="39"/>
      <c r="C168" s="235" t="s">
        <v>198</v>
      </c>
      <c r="D168" s="235" t="s">
        <v>128</v>
      </c>
      <c r="E168" s="236" t="s">
        <v>199</v>
      </c>
      <c r="F168" s="237" t="s">
        <v>200</v>
      </c>
      <c r="G168" s="238" t="s">
        <v>188</v>
      </c>
      <c r="H168" s="239">
        <v>1</v>
      </c>
      <c r="I168" s="240"/>
      <c r="J168" s="241">
        <f>ROUND(I168*H168,2)</f>
        <v>0</v>
      </c>
      <c r="K168" s="237" t="s">
        <v>132</v>
      </c>
      <c r="L168" s="44"/>
      <c r="M168" s="242" t="s">
        <v>1</v>
      </c>
      <c r="N168" s="243" t="s">
        <v>39</v>
      </c>
      <c r="O168" s="91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133</v>
      </c>
      <c r="AT168" s="246" t="s">
        <v>128</v>
      </c>
      <c r="AU168" s="246" t="s">
        <v>84</v>
      </c>
      <c r="AY168" s="17" t="s">
        <v>125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82</v>
      </c>
      <c r="BK168" s="247">
        <f>ROUND(I168*H168,2)</f>
        <v>0</v>
      </c>
      <c r="BL168" s="17" t="s">
        <v>133</v>
      </c>
      <c r="BM168" s="246" t="s">
        <v>201</v>
      </c>
    </row>
    <row r="169" s="2" customFormat="1">
      <c r="A169" s="38"/>
      <c r="B169" s="39"/>
      <c r="C169" s="40"/>
      <c r="D169" s="248" t="s">
        <v>135</v>
      </c>
      <c r="E169" s="40"/>
      <c r="F169" s="249" t="s">
        <v>202</v>
      </c>
      <c r="G169" s="40"/>
      <c r="H169" s="40"/>
      <c r="I169" s="144"/>
      <c r="J169" s="40"/>
      <c r="K169" s="40"/>
      <c r="L169" s="44"/>
      <c r="M169" s="250"/>
      <c r="N169" s="251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135</v>
      </c>
      <c r="AU169" s="17" t="s">
        <v>84</v>
      </c>
    </row>
    <row r="170" s="12" customFormat="1" ht="22.8" customHeight="1">
      <c r="A170" s="12"/>
      <c r="B170" s="219"/>
      <c r="C170" s="220"/>
      <c r="D170" s="221" t="s">
        <v>73</v>
      </c>
      <c r="E170" s="233" t="s">
        <v>203</v>
      </c>
      <c r="F170" s="233" t="s">
        <v>204</v>
      </c>
      <c r="G170" s="220"/>
      <c r="H170" s="220"/>
      <c r="I170" s="223"/>
      <c r="J170" s="234">
        <f>BK170</f>
        <v>0</v>
      </c>
      <c r="K170" s="220"/>
      <c r="L170" s="225"/>
      <c r="M170" s="226"/>
      <c r="N170" s="227"/>
      <c r="O170" s="227"/>
      <c r="P170" s="228">
        <f>SUM(P171:P175)</f>
        <v>0</v>
      </c>
      <c r="Q170" s="227"/>
      <c r="R170" s="228">
        <f>SUM(R171:R175)</f>
        <v>0</v>
      </c>
      <c r="S170" s="227"/>
      <c r="T170" s="229">
        <f>SUM(T171:T175)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0" t="s">
        <v>124</v>
      </c>
      <c r="AT170" s="231" t="s">
        <v>73</v>
      </c>
      <c r="AU170" s="231" t="s">
        <v>82</v>
      </c>
      <c r="AY170" s="230" t="s">
        <v>125</v>
      </c>
      <c r="BK170" s="232">
        <f>SUM(BK171:BK175)</f>
        <v>0</v>
      </c>
    </row>
    <row r="171" s="2" customFormat="1" ht="16.5" customHeight="1">
      <c r="A171" s="38"/>
      <c r="B171" s="39"/>
      <c r="C171" s="235" t="s">
        <v>205</v>
      </c>
      <c r="D171" s="235" t="s">
        <v>128</v>
      </c>
      <c r="E171" s="236" t="s">
        <v>206</v>
      </c>
      <c r="F171" s="237" t="s">
        <v>204</v>
      </c>
      <c r="G171" s="238" t="s">
        <v>142</v>
      </c>
      <c r="H171" s="239">
        <v>3</v>
      </c>
      <c r="I171" s="240"/>
      <c r="J171" s="241">
        <f>ROUND(I171*H171,2)</f>
        <v>0</v>
      </c>
      <c r="K171" s="237" t="s">
        <v>132</v>
      </c>
      <c r="L171" s="44"/>
      <c r="M171" s="242" t="s">
        <v>1</v>
      </c>
      <c r="N171" s="243" t="s">
        <v>39</v>
      </c>
      <c r="O171" s="91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6" t="s">
        <v>133</v>
      </c>
      <c r="AT171" s="246" t="s">
        <v>128</v>
      </c>
      <c r="AU171" s="246" t="s">
        <v>84</v>
      </c>
      <c r="AY171" s="17" t="s">
        <v>125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7" t="s">
        <v>82</v>
      </c>
      <c r="BK171" s="247">
        <f>ROUND(I171*H171,2)</f>
        <v>0</v>
      </c>
      <c r="BL171" s="17" t="s">
        <v>133</v>
      </c>
      <c r="BM171" s="246" t="s">
        <v>207</v>
      </c>
    </row>
    <row r="172" s="2" customFormat="1">
      <c r="A172" s="38"/>
      <c r="B172" s="39"/>
      <c r="C172" s="40"/>
      <c r="D172" s="248" t="s">
        <v>135</v>
      </c>
      <c r="E172" s="40"/>
      <c r="F172" s="249" t="s">
        <v>208</v>
      </c>
      <c r="G172" s="40"/>
      <c r="H172" s="40"/>
      <c r="I172" s="144"/>
      <c r="J172" s="40"/>
      <c r="K172" s="40"/>
      <c r="L172" s="44"/>
      <c r="M172" s="250"/>
      <c r="N172" s="251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135</v>
      </c>
      <c r="AU172" s="17" t="s">
        <v>84</v>
      </c>
    </row>
    <row r="173" s="2" customFormat="1">
      <c r="A173" s="38"/>
      <c r="B173" s="39"/>
      <c r="C173" s="40"/>
      <c r="D173" s="248" t="s">
        <v>136</v>
      </c>
      <c r="E173" s="40"/>
      <c r="F173" s="252" t="s">
        <v>209</v>
      </c>
      <c r="G173" s="40"/>
      <c r="H173" s="40"/>
      <c r="I173" s="144"/>
      <c r="J173" s="40"/>
      <c r="K173" s="40"/>
      <c r="L173" s="44"/>
      <c r="M173" s="250"/>
      <c r="N173" s="25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136</v>
      </c>
      <c r="AU173" s="17" t="s">
        <v>84</v>
      </c>
    </row>
    <row r="174" s="2" customFormat="1" ht="16.5" customHeight="1">
      <c r="A174" s="38"/>
      <c r="B174" s="39"/>
      <c r="C174" s="235" t="s">
        <v>210</v>
      </c>
      <c r="D174" s="235" t="s">
        <v>128</v>
      </c>
      <c r="E174" s="236" t="s">
        <v>211</v>
      </c>
      <c r="F174" s="237" t="s">
        <v>212</v>
      </c>
      <c r="G174" s="238" t="s">
        <v>188</v>
      </c>
      <c r="H174" s="239">
        <v>15</v>
      </c>
      <c r="I174" s="240"/>
      <c r="J174" s="241">
        <f>ROUND(I174*H174,2)</f>
        <v>0</v>
      </c>
      <c r="K174" s="237" t="s">
        <v>132</v>
      </c>
      <c r="L174" s="44"/>
      <c r="M174" s="242" t="s">
        <v>1</v>
      </c>
      <c r="N174" s="243" t="s">
        <v>39</v>
      </c>
      <c r="O174" s="91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6" t="s">
        <v>133</v>
      </c>
      <c r="AT174" s="246" t="s">
        <v>128</v>
      </c>
      <c r="AU174" s="246" t="s">
        <v>84</v>
      </c>
      <c r="AY174" s="17" t="s">
        <v>125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7" t="s">
        <v>82</v>
      </c>
      <c r="BK174" s="247">
        <f>ROUND(I174*H174,2)</f>
        <v>0</v>
      </c>
      <c r="BL174" s="17" t="s">
        <v>133</v>
      </c>
      <c r="BM174" s="246" t="s">
        <v>213</v>
      </c>
    </row>
    <row r="175" s="2" customFormat="1">
      <c r="A175" s="38"/>
      <c r="B175" s="39"/>
      <c r="C175" s="40"/>
      <c r="D175" s="248" t="s">
        <v>135</v>
      </c>
      <c r="E175" s="40"/>
      <c r="F175" s="249" t="s">
        <v>212</v>
      </c>
      <c r="G175" s="40"/>
      <c r="H175" s="40"/>
      <c r="I175" s="144"/>
      <c r="J175" s="40"/>
      <c r="K175" s="40"/>
      <c r="L175" s="44"/>
      <c r="M175" s="250"/>
      <c r="N175" s="251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135</v>
      </c>
      <c r="AU175" s="17" t="s">
        <v>84</v>
      </c>
    </row>
    <row r="176" s="12" customFormat="1" ht="22.8" customHeight="1">
      <c r="A176" s="12"/>
      <c r="B176" s="219"/>
      <c r="C176" s="220"/>
      <c r="D176" s="221" t="s">
        <v>73</v>
      </c>
      <c r="E176" s="233" t="s">
        <v>214</v>
      </c>
      <c r="F176" s="233" t="s">
        <v>215</v>
      </c>
      <c r="G176" s="220"/>
      <c r="H176" s="220"/>
      <c r="I176" s="223"/>
      <c r="J176" s="234">
        <f>BK176</f>
        <v>0</v>
      </c>
      <c r="K176" s="220"/>
      <c r="L176" s="225"/>
      <c r="M176" s="226"/>
      <c r="N176" s="227"/>
      <c r="O176" s="227"/>
      <c r="P176" s="228">
        <f>SUM(P177:P179)</f>
        <v>0</v>
      </c>
      <c r="Q176" s="227"/>
      <c r="R176" s="228">
        <f>SUM(R177:R179)</f>
        <v>0</v>
      </c>
      <c r="S176" s="227"/>
      <c r="T176" s="229">
        <f>SUM(T177:T179)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0" t="s">
        <v>124</v>
      </c>
      <c r="AT176" s="231" t="s">
        <v>73</v>
      </c>
      <c r="AU176" s="231" t="s">
        <v>82</v>
      </c>
      <c r="AY176" s="230" t="s">
        <v>125</v>
      </c>
      <c r="BK176" s="232">
        <f>SUM(BK177:BK179)</f>
        <v>0</v>
      </c>
    </row>
    <row r="177" s="2" customFormat="1" ht="16.5" customHeight="1">
      <c r="A177" s="38"/>
      <c r="B177" s="39"/>
      <c r="C177" s="235" t="s">
        <v>8</v>
      </c>
      <c r="D177" s="235" t="s">
        <v>128</v>
      </c>
      <c r="E177" s="236" t="s">
        <v>216</v>
      </c>
      <c r="F177" s="237" t="s">
        <v>215</v>
      </c>
      <c r="G177" s="238" t="s">
        <v>142</v>
      </c>
      <c r="H177" s="239">
        <v>1</v>
      </c>
      <c r="I177" s="240"/>
      <c r="J177" s="241">
        <f>ROUND(I177*H177,2)</f>
        <v>0</v>
      </c>
      <c r="K177" s="237" t="s">
        <v>132</v>
      </c>
      <c r="L177" s="44"/>
      <c r="M177" s="242" t="s">
        <v>1</v>
      </c>
      <c r="N177" s="243" t="s">
        <v>39</v>
      </c>
      <c r="O177" s="91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6" t="s">
        <v>133</v>
      </c>
      <c r="AT177" s="246" t="s">
        <v>128</v>
      </c>
      <c r="AU177" s="246" t="s">
        <v>84</v>
      </c>
      <c r="AY177" s="17" t="s">
        <v>125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7" t="s">
        <v>82</v>
      </c>
      <c r="BK177" s="247">
        <f>ROUND(I177*H177,2)</f>
        <v>0</v>
      </c>
      <c r="BL177" s="17" t="s">
        <v>133</v>
      </c>
      <c r="BM177" s="246" t="s">
        <v>217</v>
      </c>
    </row>
    <row r="178" s="2" customFormat="1">
      <c r="A178" s="38"/>
      <c r="B178" s="39"/>
      <c r="C178" s="40"/>
      <c r="D178" s="248" t="s">
        <v>135</v>
      </c>
      <c r="E178" s="40"/>
      <c r="F178" s="249" t="s">
        <v>215</v>
      </c>
      <c r="G178" s="40"/>
      <c r="H178" s="40"/>
      <c r="I178" s="144"/>
      <c r="J178" s="40"/>
      <c r="K178" s="40"/>
      <c r="L178" s="44"/>
      <c r="M178" s="250"/>
      <c r="N178" s="25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135</v>
      </c>
      <c r="AU178" s="17" t="s">
        <v>84</v>
      </c>
    </row>
    <row r="179" s="2" customFormat="1">
      <c r="A179" s="38"/>
      <c r="B179" s="39"/>
      <c r="C179" s="40"/>
      <c r="D179" s="248" t="s">
        <v>136</v>
      </c>
      <c r="E179" s="40"/>
      <c r="F179" s="252" t="s">
        <v>218</v>
      </c>
      <c r="G179" s="40"/>
      <c r="H179" s="40"/>
      <c r="I179" s="144"/>
      <c r="J179" s="40"/>
      <c r="K179" s="40"/>
      <c r="L179" s="44"/>
      <c r="M179" s="250"/>
      <c r="N179" s="251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136</v>
      </c>
      <c r="AU179" s="17" t="s">
        <v>84</v>
      </c>
    </row>
    <row r="180" s="12" customFormat="1" ht="22.8" customHeight="1">
      <c r="A180" s="12"/>
      <c r="B180" s="219"/>
      <c r="C180" s="220"/>
      <c r="D180" s="221" t="s">
        <v>73</v>
      </c>
      <c r="E180" s="233" t="s">
        <v>219</v>
      </c>
      <c r="F180" s="233" t="s">
        <v>220</v>
      </c>
      <c r="G180" s="220"/>
      <c r="H180" s="220"/>
      <c r="I180" s="223"/>
      <c r="J180" s="234">
        <f>BK180</f>
        <v>0</v>
      </c>
      <c r="K180" s="220"/>
      <c r="L180" s="225"/>
      <c r="M180" s="226"/>
      <c r="N180" s="227"/>
      <c r="O180" s="227"/>
      <c r="P180" s="228">
        <f>SUM(P181:P183)</f>
        <v>0</v>
      </c>
      <c r="Q180" s="227"/>
      <c r="R180" s="228">
        <f>SUM(R181:R183)</f>
        <v>0</v>
      </c>
      <c r="S180" s="227"/>
      <c r="T180" s="229">
        <f>SUM(T181:T183)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0" t="s">
        <v>124</v>
      </c>
      <c r="AT180" s="231" t="s">
        <v>73</v>
      </c>
      <c r="AU180" s="231" t="s">
        <v>82</v>
      </c>
      <c r="AY180" s="230" t="s">
        <v>125</v>
      </c>
      <c r="BK180" s="232">
        <f>SUM(BK181:BK183)</f>
        <v>0</v>
      </c>
    </row>
    <row r="181" s="2" customFormat="1" ht="16.5" customHeight="1">
      <c r="A181" s="38"/>
      <c r="B181" s="39"/>
      <c r="C181" s="235" t="s">
        <v>221</v>
      </c>
      <c r="D181" s="235" t="s">
        <v>128</v>
      </c>
      <c r="E181" s="236" t="s">
        <v>222</v>
      </c>
      <c r="F181" s="237" t="s">
        <v>220</v>
      </c>
      <c r="G181" s="238" t="s">
        <v>142</v>
      </c>
      <c r="H181" s="239">
        <v>1</v>
      </c>
      <c r="I181" s="240"/>
      <c r="J181" s="241">
        <f>ROUND(I181*H181,2)</f>
        <v>0</v>
      </c>
      <c r="K181" s="237" t="s">
        <v>132</v>
      </c>
      <c r="L181" s="44"/>
      <c r="M181" s="242" t="s">
        <v>1</v>
      </c>
      <c r="N181" s="243" t="s">
        <v>39</v>
      </c>
      <c r="O181" s="91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6" t="s">
        <v>133</v>
      </c>
      <c r="AT181" s="246" t="s">
        <v>128</v>
      </c>
      <c r="AU181" s="246" t="s">
        <v>84</v>
      </c>
      <c r="AY181" s="17" t="s">
        <v>125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7" t="s">
        <v>82</v>
      </c>
      <c r="BK181" s="247">
        <f>ROUND(I181*H181,2)</f>
        <v>0</v>
      </c>
      <c r="BL181" s="17" t="s">
        <v>133</v>
      </c>
      <c r="BM181" s="246" t="s">
        <v>223</v>
      </c>
    </row>
    <row r="182" s="2" customFormat="1">
      <c r="A182" s="38"/>
      <c r="B182" s="39"/>
      <c r="C182" s="40"/>
      <c r="D182" s="248" t="s">
        <v>135</v>
      </c>
      <c r="E182" s="40"/>
      <c r="F182" s="249" t="s">
        <v>220</v>
      </c>
      <c r="G182" s="40"/>
      <c r="H182" s="40"/>
      <c r="I182" s="144"/>
      <c r="J182" s="40"/>
      <c r="K182" s="40"/>
      <c r="L182" s="44"/>
      <c r="M182" s="250"/>
      <c r="N182" s="251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135</v>
      </c>
      <c r="AU182" s="17" t="s">
        <v>84</v>
      </c>
    </row>
    <row r="183" s="2" customFormat="1">
      <c r="A183" s="38"/>
      <c r="B183" s="39"/>
      <c r="C183" s="40"/>
      <c r="D183" s="248" t="s">
        <v>136</v>
      </c>
      <c r="E183" s="40"/>
      <c r="F183" s="252" t="s">
        <v>224</v>
      </c>
      <c r="G183" s="40"/>
      <c r="H183" s="40"/>
      <c r="I183" s="144"/>
      <c r="J183" s="40"/>
      <c r="K183" s="40"/>
      <c r="L183" s="44"/>
      <c r="M183" s="250"/>
      <c r="N183" s="25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136</v>
      </c>
      <c r="AU183" s="17" t="s">
        <v>84</v>
      </c>
    </row>
    <row r="184" s="12" customFormat="1" ht="22.8" customHeight="1">
      <c r="A184" s="12"/>
      <c r="B184" s="219"/>
      <c r="C184" s="220"/>
      <c r="D184" s="221" t="s">
        <v>73</v>
      </c>
      <c r="E184" s="233" t="s">
        <v>225</v>
      </c>
      <c r="F184" s="233" t="s">
        <v>226</v>
      </c>
      <c r="G184" s="220"/>
      <c r="H184" s="220"/>
      <c r="I184" s="223"/>
      <c r="J184" s="234">
        <f>BK184</f>
        <v>0</v>
      </c>
      <c r="K184" s="220"/>
      <c r="L184" s="225"/>
      <c r="M184" s="226"/>
      <c r="N184" s="227"/>
      <c r="O184" s="227"/>
      <c r="P184" s="228">
        <f>SUM(P185:P187)</f>
        <v>0</v>
      </c>
      <c r="Q184" s="227"/>
      <c r="R184" s="228">
        <f>SUM(R185:R187)</f>
        <v>0</v>
      </c>
      <c r="S184" s="227"/>
      <c r="T184" s="229">
        <f>SUM(T185:T187)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0" t="s">
        <v>124</v>
      </c>
      <c r="AT184" s="231" t="s">
        <v>73</v>
      </c>
      <c r="AU184" s="231" t="s">
        <v>82</v>
      </c>
      <c r="AY184" s="230" t="s">
        <v>125</v>
      </c>
      <c r="BK184" s="232">
        <f>SUM(BK185:BK187)</f>
        <v>0</v>
      </c>
    </row>
    <row r="185" s="2" customFormat="1" ht="16.5" customHeight="1">
      <c r="A185" s="38"/>
      <c r="B185" s="39"/>
      <c r="C185" s="235" t="s">
        <v>227</v>
      </c>
      <c r="D185" s="235" t="s">
        <v>128</v>
      </c>
      <c r="E185" s="236" t="s">
        <v>228</v>
      </c>
      <c r="F185" s="237" t="s">
        <v>226</v>
      </c>
      <c r="G185" s="238" t="s">
        <v>142</v>
      </c>
      <c r="H185" s="239">
        <v>3</v>
      </c>
      <c r="I185" s="240"/>
      <c r="J185" s="241">
        <f>ROUND(I185*H185,2)</f>
        <v>0</v>
      </c>
      <c r="K185" s="237" t="s">
        <v>132</v>
      </c>
      <c r="L185" s="44"/>
      <c r="M185" s="242" t="s">
        <v>1</v>
      </c>
      <c r="N185" s="243" t="s">
        <v>39</v>
      </c>
      <c r="O185" s="91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133</v>
      </c>
      <c r="AT185" s="246" t="s">
        <v>128</v>
      </c>
      <c r="AU185" s="246" t="s">
        <v>84</v>
      </c>
      <c r="AY185" s="17" t="s">
        <v>125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82</v>
      </c>
      <c r="BK185" s="247">
        <f>ROUND(I185*H185,2)</f>
        <v>0</v>
      </c>
      <c r="BL185" s="17" t="s">
        <v>133</v>
      </c>
      <c r="BM185" s="246" t="s">
        <v>229</v>
      </c>
    </row>
    <row r="186" s="2" customFormat="1">
      <c r="A186" s="38"/>
      <c r="B186" s="39"/>
      <c r="C186" s="40"/>
      <c r="D186" s="248" t="s">
        <v>135</v>
      </c>
      <c r="E186" s="40"/>
      <c r="F186" s="249" t="s">
        <v>226</v>
      </c>
      <c r="G186" s="40"/>
      <c r="H186" s="40"/>
      <c r="I186" s="144"/>
      <c r="J186" s="40"/>
      <c r="K186" s="40"/>
      <c r="L186" s="44"/>
      <c r="M186" s="250"/>
      <c r="N186" s="251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135</v>
      </c>
      <c r="AU186" s="17" t="s">
        <v>84</v>
      </c>
    </row>
    <row r="187" s="2" customFormat="1">
      <c r="A187" s="38"/>
      <c r="B187" s="39"/>
      <c r="C187" s="40"/>
      <c r="D187" s="248" t="s">
        <v>136</v>
      </c>
      <c r="E187" s="40"/>
      <c r="F187" s="252" t="s">
        <v>230</v>
      </c>
      <c r="G187" s="40"/>
      <c r="H187" s="40"/>
      <c r="I187" s="144"/>
      <c r="J187" s="40"/>
      <c r="K187" s="40"/>
      <c r="L187" s="44"/>
      <c r="M187" s="275"/>
      <c r="N187" s="276"/>
      <c r="O187" s="277"/>
      <c r="P187" s="277"/>
      <c r="Q187" s="277"/>
      <c r="R187" s="277"/>
      <c r="S187" s="277"/>
      <c r="T187" s="27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136</v>
      </c>
      <c r="AU187" s="17" t="s">
        <v>84</v>
      </c>
    </row>
    <row r="188" s="2" customFormat="1" ht="6.96" customHeight="1">
      <c r="A188" s="38"/>
      <c r="B188" s="66"/>
      <c r="C188" s="67"/>
      <c r="D188" s="67"/>
      <c r="E188" s="67"/>
      <c r="F188" s="67"/>
      <c r="G188" s="67"/>
      <c r="H188" s="67"/>
      <c r="I188" s="183"/>
      <c r="J188" s="67"/>
      <c r="K188" s="67"/>
      <c r="L188" s="44"/>
      <c r="M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</row>
  </sheetData>
  <sheetProtection sheet="1" autoFilter="0" formatColumns="0" formatRows="0" objects="1" scenarios="1" spinCount="100000" saltValue="GyAcizghWd00jPAIFh7C5dqKziiZ5mLx8YRh9fO/3loYNLOgLeoXcv2gBMM8bRxmCC9FO6jhkArhk2/hyxIdrQ==" hashValue="gdvN1744UlRU6Ii0FAgl5d8ADvV57ug5mmONGymai3JJxgNENoc/PW4p7STVLH+oXvt2FtMFNsLRHzM2cLU91g==" algorithmName="SHA-512" password="CC35"/>
  <autoFilter ref="C123:K18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="1" customFormat="1" ht="24.96" customHeight="1">
      <c r="B4" s="20"/>
      <c r="D4" s="140" t="s">
        <v>94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Jaselská, č. akce 999809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95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231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28. 11. 2019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26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26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33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34</v>
      </c>
      <c r="E30" s="38"/>
      <c r="F30" s="38"/>
      <c r="G30" s="38"/>
      <c r="H30" s="38"/>
      <c r="I30" s="144"/>
      <c r="J30" s="157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36</v>
      </c>
      <c r="G32" s="38"/>
      <c r="H32" s="38"/>
      <c r="I32" s="159" t="s">
        <v>35</v>
      </c>
      <c r="J32" s="158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38</v>
      </c>
      <c r="E33" s="142" t="s">
        <v>39</v>
      </c>
      <c r="F33" s="161">
        <f>ROUND((SUM(BE124:BE589)),  2)</f>
        <v>0</v>
      </c>
      <c r="G33" s="38"/>
      <c r="H33" s="38"/>
      <c r="I33" s="162">
        <v>0.20999999999999999</v>
      </c>
      <c r="J33" s="161">
        <f>ROUND(((SUM(BE124:BE589))*I33),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40</v>
      </c>
      <c r="F34" s="161">
        <f>ROUND((SUM(BF124:BF589)),  2)</f>
        <v>0</v>
      </c>
      <c r="G34" s="38"/>
      <c r="H34" s="38"/>
      <c r="I34" s="162">
        <v>0.14999999999999999</v>
      </c>
      <c r="J34" s="161">
        <f>ROUND(((SUM(BF124:BF589))*I34),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41</v>
      </c>
      <c r="F35" s="161">
        <f>ROUND((SUM(BG124:BG589)),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42</v>
      </c>
      <c r="F36" s="161">
        <f>ROUND((SUM(BH124:BH589)),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43</v>
      </c>
      <c r="F37" s="161">
        <f>ROUND((SUM(BI124:BI589)),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51</v>
      </c>
      <c r="E65" s="179"/>
      <c r="F65" s="179"/>
      <c r="G65" s="171" t="s">
        <v>52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Jaselská, č. akce 999809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01 - Komunikace a zpevněné plochy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Praha 6</v>
      </c>
      <c r="G89" s="40"/>
      <c r="H89" s="40"/>
      <c r="I89" s="147" t="s">
        <v>22</v>
      </c>
      <c r="J89" s="79" t="str">
        <f>IF(J12="","",J12)</f>
        <v>28. 11. 2019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98</v>
      </c>
      <c r="D94" s="189"/>
      <c r="E94" s="189"/>
      <c r="F94" s="189"/>
      <c r="G94" s="189"/>
      <c r="H94" s="189"/>
      <c r="I94" s="190"/>
      <c r="J94" s="191" t="s">
        <v>99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100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="9" customFormat="1" ht="24.96" customHeight="1">
      <c r="A97" s="9"/>
      <c r="B97" s="193"/>
      <c r="C97" s="194"/>
      <c r="D97" s="195" t="s">
        <v>232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233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234</v>
      </c>
      <c r="E99" s="203"/>
      <c r="F99" s="203"/>
      <c r="G99" s="203"/>
      <c r="H99" s="203"/>
      <c r="I99" s="204"/>
      <c r="J99" s="205">
        <f>J260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235</v>
      </c>
      <c r="E100" s="203"/>
      <c r="F100" s="203"/>
      <c r="G100" s="203"/>
      <c r="H100" s="203"/>
      <c r="I100" s="204"/>
      <c r="J100" s="205">
        <f>J332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236</v>
      </c>
      <c r="E101" s="203"/>
      <c r="F101" s="203"/>
      <c r="G101" s="203"/>
      <c r="H101" s="203"/>
      <c r="I101" s="204"/>
      <c r="J101" s="205">
        <f>J340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237</v>
      </c>
      <c r="E102" s="203"/>
      <c r="F102" s="203"/>
      <c r="G102" s="203"/>
      <c r="H102" s="203"/>
      <c r="I102" s="204"/>
      <c r="J102" s="205">
        <f>J507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238</v>
      </c>
      <c r="E103" s="203"/>
      <c r="F103" s="203"/>
      <c r="G103" s="203"/>
      <c r="H103" s="203"/>
      <c r="I103" s="204"/>
      <c r="J103" s="205">
        <f>J579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0"/>
      <c r="C104" s="201"/>
      <c r="D104" s="202" t="s">
        <v>239</v>
      </c>
      <c r="E104" s="203"/>
      <c r="F104" s="203"/>
      <c r="G104" s="203"/>
      <c r="H104" s="203"/>
      <c r="I104" s="204"/>
      <c r="J104" s="205">
        <f>J582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110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7" t="str">
        <f>E7</f>
        <v>Jaselská, č. akce 999809</v>
      </c>
      <c r="F114" s="32"/>
      <c r="G114" s="32"/>
      <c r="H114" s="32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95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01 - Komunikace a zpevněné plochy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Praha 6</v>
      </c>
      <c r="G118" s="40"/>
      <c r="H118" s="40"/>
      <c r="I118" s="147" t="s">
        <v>22</v>
      </c>
      <c r="J118" s="79" t="str">
        <f>IF(J12="","",J12)</f>
        <v>28. 11. 2019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147" t="s">
        <v>30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147" t="s">
        <v>32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207"/>
      <c r="B123" s="208"/>
      <c r="C123" s="209" t="s">
        <v>111</v>
      </c>
      <c r="D123" s="210" t="s">
        <v>59</v>
      </c>
      <c r="E123" s="210" t="s">
        <v>55</v>
      </c>
      <c r="F123" s="210" t="s">
        <v>56</v>
      </c>
      <c r="G123" s="210" t="s">
        <v>112</v>
      </c>
      <c r="H123" s="210" t="s">
        <v>113</v>
      </c>
      <c r="I123" s="211" t="s">
        <v>114</v>
      </c>
      <c r="J123" s="210" t="s">
        <v>99</v>
      </c>
      <c r="K123" s="212" t="s">
        <v>115</v>
      </c>
      <c r="L123" s="213"/>
      <c r="M123" s="100" t="s">
        <v>1</v>
      </c>
      <c r="N123" s="101" t="s">
        <v>38</v>
      </c>
      <c r="O123" s="101" t="s">
        <v>116</v>
      </c>
      <c r="P123" s="101" t="s">
        <v>117</v>
      </c>
      <c r="Q123" s="101" t="s">
        <v>118</v>
      </c>
      <c r="R123" s="101" t="s">
        <v>119</v>
      </c>
      <c r="S123" s="101" t="s">
        <v>120</v>
      </c>
      <c r="T123" s="102" t="s">
        <v>121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="2" customFormat="1" ht="22.8" customHeight="1">
      <c r="A124" s="38"/>
      <c r="B124" s="39"/>
      <c r="C124" s="107" t="s">
        <v>122</v>
      </c>
      <c r="D124" s="40"/>
      <c r="E124" s="40"/>
      <c r="F124" s="40"/>
      <c r="G124" s="40"/>
      <c r="H124" s="40"/>
      <c r="I124" s="144"/>
      <c r="J124" s="214">
        <f>BK124</f>
        <v>0</v>
      </c>
      <c r="K124" s="40"/>
      <c r="L124" s="44"/>
      <c r="M124" s="103"/>
      <c r="N124" s="215"/>
      <c r="O124" s="104"/>
      <c r="P124" s="216">
        <f>P125</f>
        <v>0</v>
      </c>
      <c r="Q124" s="104"/>
      <c r="R124" s="216">
        <f>R125</f>
        <v>1745.4198171599999</v>
      </c>
      <c r="S124" s="104"/>
      <c r="T124" s="217">
        <f>T125</f>
        <v>4304.5708000000004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73</v>
      </c>
      <c r="AU124" s="17" t="s">
        <v>101</v>
      </c>
      <c r="BK124" s="218">
        <f>BK125</f>
        <v>0</v>
      </c>
    </row>
    <row r="125" s="12" customFormat="1" ht="25.92" customHeight="1">
      <c r="A125" s="12"/>
      <c r="B125" s="219"/>
      <c r="C125" s="220"/>
      <c r="D125" s="221" t="s">
        <v>73</v>
      </c>
      <c r="E125" s="222" t="s">
        <v>240</v>
      </c>
      <c r="F125" s="222" t="s">
        <v>241</v>
      </c>
      <c r="G125" s="220"/>
      <c r="H125" s="220"/>
      <c r="I125" s="223"/>
      <c r="J125" s="224">
        <f>BK125</f>
        <v>0</v>
      </c>
      <c r="K125" s="220"/>
      <c r="L125" s="225"/>
      <c r="M125" s="226"/>
      <c r="N125" s="227"/>
      <c r="O125" s="227"/>
      <c r="P125" s="228">
        <f>P126+P260+P332+P340+P507+P579+P582</f>
        <v>0</v>
      </c>
      <c r="Q125" s="227"/>
      <c r="R125" s="228">
        <f>R126+R260+R332+R340+R507+R579+R582</f>
        <v>1745.4198171599999</v>
      </c>
      <c r="S125" s="227"/>
      <c r="T125" s="229">
        <f>T126+T260+T332+T340+T507+T579+T582</f>
        <v>4304.5708000000004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82</v>
      </c>
      <c r="AT125" s="231" t="s">
        <v>73</v>
      </c>
      <c r="AU125" s="231" t="s">
        <v>74</v>
      </c>
      <c r="AY125" s="230" t="s">
        <v>125</v>
      </c>
      <c r="BK125" s="232">
        <f>BK126+BK260+BK332+BK340+BK507+BK579+BK582</f>
        <v>0</v>
      </c>
    </row>
    <row r="126" s="12" customFormat="1" ht="22.8" customHeight="1">
      <c r="A126" s="12"/>
      <c r="B126" s="219"/>
      <c r="C126" s="220"/>
      <c r="D126" s="221" t="s">
        <v>73</v>
      </c>
      <c r="E126" s="233" t="s">
        <v>82</v>
      </c>
      <c r="F126" s="233" t="s">
        <v>242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SUM(P127:P259)</f>
        <v>0</v>
      </c>
      <c r="Q126" s="227"/>
      <c r="R126" s="228">
        <f>SUM(R127:R259)</f>
        <v>0.21192000000000003</v>
      </c>
      <c r="S126" s="227"/>
      <c r="T126" s="229">
        <f>SUM(T127:T259)</f>
        <v>4289.9138000000003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82</v>
      </c>
      <c r="AT126" s="231" t="s">
        <v>73</v>
      </c>
      <c r="AU126" s="231" t="s">
        <v>82</v>
      </c>
      <c r="AY126" s="230" t="s">
        <v>125</v>
      </c>
      <c r="BK126" s="232">
        <f>SUM(BK127:BK259)</f>
        <v>0</v>
      </c>
    </row>
    <row r="127" s="2" customFormat="1" ht="21.75" customHeight="1">
      <c r="A127" s="38"/>
      <c r="B127" s="39"/>
      <c r="C127" s="235" t="s">
        <v>82</v>
      </c>
      <c r="D127" s="235" t="s">
        <v>128</v>
      </c>
      <c r="E127" s="236" t="s">
        <v>243</v>
      </c>
      <c r="F127" s="237" t="s">
        <v>244</v>
      </c>
      <c r="G127" s="238" t="s">
        <v>245</v>
      </c>
      <c r="H127" s="239">
        <v>2090.5999999999999</v>
      </c>
      <c r="I127" s="240"/>
      <c r="J127" s="241">
        <f>ROUND(I127*H127,2)</f>
        <v>0</v>
      </c>
      <c r="K127" s="237" t="s">
        <v>132</v>
      </c>
      <c r="L127" s="44"/>
      <c r="M127" s="242" t="s">
        <v>1</v>
      </c>
      <c r="N127" s="243" t="s">
        <v>39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0.41699999999999998</v>
      </c>
      <c r="T127" s="245">
        <f>S127*H127</f>
        <v>871.78019999999992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153</v>
      </c>
      <c r="AT127" s="246" t="s">
        <v>128</v>
      </c>
      <c r="AU127" s="246" t="s">
        <v>84</v>
      </c>
      <c r="AY127" s="17" t="s">
        <v>125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82</v>
      </c>
      <c r="BK127" s="247">
        <f>ROUND(I127*H127,2)</f>
        <v>0</v>
      </c>
      <c r="BL127" s="17" t="s">
        <v>153</v>
      </c>
      <c r="BM127" s="246" t="s">
        <v>246</v>
      </c>
    </row>
    <row r="128" s="2" customFormat="1">
      <c r="A128" s="38"/>
      <c r="B128" s="39"/>
      <c r="C128" s="40"/>
      <c r="D128" s="248" t="s">
        <v>135</v>
      </c>
      <c r="E128" s="40"/>
      <c r="F128" s="249" t="s">
        <v>247</v>
      </c>
      <c r="G128" s="40"/>
      <c r="H128" s="40"/>
      <c r="I128" s="144"/>
      <c r="J128" s="40"/>
      <c r="K128" s="40"/>
      <c r="L128" s="44"/>
      <c r="M128" s="250"/>
      <c r="N128" s="251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135</v>
      </c>
      <c r="AU128" s="17" t="s">
        <v>84</v>
      </c>
    </row>
    <row r="129" s="2" customFormat="1">
      <c r="A129" s="38"/>
      <c r="B129" s="39"/>
      <c r="C129" s="40"/>
      <c r="D129" s="248" t="s">
        <v>136</v>
      </c>
      <c r="E129" s="40"/>
      <c r="F129" s="252" t="s">
        <v>248</v>
      </c>
      <c r="G129" s="40"/>
      <c r="H129" s="40"/>
      <c r="I129" s="144"/>
      <c r="J129" s="40"/>
      <c r="K129" s="40"/>
      <c r="L129" s="44"/>
      <c r="M129" s="250"/>
      <c r="N129" s="25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136</v>
      </c>
      <c r="AU129" s="17" t="s">
        <v>84</v>
      </c>
    </row>
    <row r="130" s="13" customFormat="1">
      <c r="A130" s="13"/>
      <c r="B130" s="253"/>
      <c r="C130" s="254"/>
      <c r="D130" s="248" t="s">
        <v>138</v>
      </c>
      <c r="E130" s="255" t="s">
        <v>1</v>
      </c>
      <c r="F130" s="256" t="s">
        <v>249</v>
      </c>
      <c r="G130" s="254"/>
      <c r="H130" s="257">
        <v>2068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3" t="s">
        <v>138</v>
      </c>
      <c r="AU130" s="263" t="s">
        <v>84</v>
      </c>
      <c r="AV130" s="13" t="s">
        <v>84</v>
      </c>
      <c r="AW130" s="13" t="s">
        <v>31</v>
      </c>
      <c r="AX130" s="13" t="s">
        <v>74</v>
      </c>
      <c r="AY130" s="263" t="s">
        <v>125</v>
      </c>
    </row>
    <row r="131" s="13" customFormat="1">
      <c r="A131" s="13"/>
      <c r="B131" s="253"/>
      <c r="C131" s="254"/>
      <c r="D131" s="248" t="s">
        <v>138</v>
      </c>
      <c r="E131" s="255" t="s">
        <v>1</v>
      </c>
      <c r="F131" s="256" t="s">
        <v>250</v>
      </c>
      <c r="G131" s="254"/>
      <c r="H131" s="257">
        <v>4.5999999999999996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3" t="s">
        <v>138</v>
      </c>
      <c r="AU131" s="263" t="s">
        <v>84</v>
      </c>
      <c r="AV131" s="13" t="s">
        <v>84</v>
      </c>
      <c r="AW131" s="13" t="s">
        <v>31</v>
      </c>
      <c r="AX131" s="13" t="s">
        <v>74</v>
      </c>
      <c r="AY131" s="263" t="s">
        <v>125</v>
      </c>
    </row>
    <row r="132" s="13" customFormat="1">
      <c r="A132" s="13"/>
      <c r="B132" s="253"/>
      <c r="C132" s="254"/>
      <c r="D132" s="248" t="s">
        <v>138</v>
      </c>
      <c r="E132" s="255" t="s">
        <v>1</v>
      </c>
      <c r="F132" s="256" t="s">
        <v>251</v>
      </c>
      <c r="G132" s="254"/>
      <c r="H132" s="257">
        <v>18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3" t="s">
        <v>138</v>
      </c>
      <c r="AU132" s="263" t="s">
        <v>84</v>
      </c>
      <c r="AV132" s="13" t="s">
        <v>84</v>
      </c>
      <c r="AW132" s="13" t="s">
        <v>31</v>
      </c>
      <c r="AX132" s="13" t="s">
        <v>74</v>
      </c>
      <c r="AY132" s="263" t="s">
        <v>125</v>
      </c>
    </row>
    <row r="133" s="14" customFormat="1">
      <c r="A133" s="14"/>
      <c r="B133" s="264"/>
      <c r="C133" s="265"/>
      <c r="D133" s="248" t="s">
        <v>138</v>
      </c>
      <c r="E133" s="266" t="s">
        <v>1</v>
      </c>
      <c r="F133" s="267" t="s">
        <v>152</v>
      </c>
      <c r="G133" s="265"/>
      <c r="H133" s="268">
        <v>2090.5999999999999</v>
      </c>
      <c r="I133" s="269"/>
      <c r="J133" s="265"/>
      <c r="K133" s="265"/>
      <c r="L133" s="270"/>
      <c r="M133" s="271"/>
      <c r="N133" s="272"/>
      <c r="O133" s="272"/>
      <c r="P133" s="272"/>
      <c r="Q133" s="272"/>
      <c r="R133" s="272"/>
      <c r="S133" s="272"/>
      <c r="T133" s="27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4" t="s">
        <v>138</v>
      </c>
      <c r="AU133" s="274" t="s">
        <v>84</v>
      </c>
      <c r="AV133" s="14" t="s">
        <v>153</v>
      </c>
      <c r="AW133" s="14" t="s">
        <v>31</v>
      </c>
      <c r="AX133" s="14" t="s">
        <v>82</v>
      </c>
      <c r="AY133" s="274" t="s">
        <v>125</v>
      </c>
    </row>
    <row r="134" s="2" customFormat="1" ht="16.5" customHeight="1">
      <c r="A134" s="38"/>
      <c r="B134" s="39"/>
      <c r="C134" s="235" t="s">
        <v>84</v>
      </c>
      <c r="D134" s="235" t="s">
        <v>128</v>
      </c>
      <c r="E134" s="236" t="s">
        <v>252</v>
      </c>
      <c r="F134" s="237" t="s">
        <v>253</v>
      </c>
      <c r="G134" s="238" t="s">
        <v>245</v>
      </c>
      <c r="H134" s="239">
        <v>607</v>
      </c>
      <c r="I134" s="240"/>
      <c r="J134" s="241">
        <f>ROUND(I134*H134,2)</f>
        <v>0</v>
      </c>
      <c r="K134" s="237" t="s">
        <v>132</v>
      </c>
      <c r="L134" s="44"/>
      <c r="M134" s="242" t="s">
        <v>1</v>
      </c>
      <c r="N134" s="243" t="s">
        <v>39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0.316</v>
      </c>
      <c r="T134" s="245">
        <f>S134*H134</f>
        <v>191.81200000000001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153</v>
      </c>
      <c r="AT134" s="246" t="s">
        <v>128</v>
      </c>
      <c r="AU134" s="246" t="s">
        <v>84</v>
      </c>
      <c r="AY134" s="17" t="s">
        <v>125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82</v>
      </c>
      <c r="BK134" s="247">
        <f>ROUND(I134*H134,2)</f>
        <v>0</v>
      </c>
      <c r="BL134" s="17" t="s">
        <v>153</v>
      </c>
      <c r="BM134" s="246" t="s">
        <v>254</v>
      </c>
    </row>
    <row r="135" s="2" customFormat="1">
      <c r="A135" s="38"/>
      <c r="B135" s="39"/>
      <c r="C135" s="40"/>
      <c r="D135" s="248" t="s">
        <v>135</v>
      </c>
      <c r="E135" s="40"/>
      <c r="F135" s="249" t="s">
        <v>255</v>
      </c>
      <c r="G135" s="40"/>
      <c r="H135" s="40"/>
      <c r="I135" s="144"/>
      <c r="J135" s="40"/>
      <c r="K135" s="40"/>
      <c r="L135" s="44"/>
      <c r="M135" s="250"/>
      <c r="N135" s="25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135</v>
      </c>
      <c r="AU135" s="17" t="s">
        <v>84</v>
      </c>
    </row>
    <row r="136" s="13" customFormat="1">
      <c r="A136" s="13"/>
      <c r="B136" s="253"/>
      <c r="C136" s="254"/>
      <c r="D136" s="248" t="s">
        <v>138</v>
      </c>
      <c r="E136" s="255" t="s">
        <v>1</v>
      </c>
      <c r="F136" s="256" t="s">
        <v>256</v>
      </c>
      <c r="G136" s="254"/>
      <c r="H136" s="257">
        <v>506.39999999999998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3" t="s">
        <v>138</v>
      </c>
      <c r="AU136" s="263" t="s">
        <v>84</v>
      </c>
      <c r="AV136" s="13" t="s">
        <v>84</v>
      </c>
      <c r="AW136" s="13" t="s">
        <v>31</v>
      </c>
      <c r="AX136" s="13" t="s">
        <v>74</v>
      </c>
      <c r="AY136" s="263" t="s">
        <v>125</v>
      </c>
    </row>
    <row r="137" s="13" customFormat="1">
      <c r="A137" s="13"/>
      <c r="B137" s="253"/>
      <c r="C137" s="254"/>
      <c r="D137" s="248" t="s">
        <v>138</v>
      </c>
      <c r="E137" s="255" t="s">
        <v>1</v>
      </c>
      <c r="F137" s="256" t="s">
        <v>257</v>
      </c>
      <c r="G137" s="254"/>
      <c r="H137" s="257">
        <v>100.59999999999999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3" t="s">
        <v>138</v>
      </c>
      <c r="AU137" s="263" t="s">
        <v>84</v>
      </c>
      <c r="AV137" s="13" t="s">
        <v>84</v>
      </c>
      <c r="AW137" s="13" t="s">
        <v>31</v>
      </c>
      <c r="AX137" s="13" t="s">
        <v>74</v>
      </c>
      <c r="AY137" s="263" t="s">
        <v>125</v>
      </c>
    </row>
    <row r="138" s="14" customFormat="1">
      <c r="A138" s="14"/>
      <c r="B138" s="264"/>
      <c r="C138" s="265"/>
      <c r="D138" s="248" t="s">
        <v>138</v>
      </c>
      <c r="E138" s="266" t="s">
        <v>1</v>
      </c>
      <c r="F138" s="267" t="s">
        <v>152</v>
      </c>
      <c r="G138" s="265"/>
      <c r="H138" s="268">
        <v>607</v>
      </c>
      <c r="I138" s="269"/>
      <c r="J138" s="265"/>
      <c r="K138" s="265"/>
      <c r="L138" s="270"/>
      <c r="M138" s="271"/>
      <c r="N138" s="272"/>
      <c r="O138" s="272"/>
      <c r="P138" s="272"/>
      <c r="Q138" s="272"/>
      <c r="R138" s="272"/>
      <c r="S138" s="272"/>
      <c r="T138" s="27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4" t="s">
        <v>138</v>
      </c>
      <c r="AU138" s="274" t="s">
        <v>84</v>
      </c>
      <c r="AV138" s="14" t="s">
        <v>153</v>
      </c>
      <c r="AW138" s="14" t="s">
        <v>31</v>
      </c>
      <c r="AX138" s="14" t="s">
        <v>82</v>
      </c>
      <c r="AY138" s="274" t="s">
        <v>125</v>
      </c>
    </row>
    <row r="139" s="2" customFormat="1" ht="21.75" customHeight="1">
      <c r="A139" s="38"/>
      <c r="B139" s="39"/>
      <c r="C139" s="235" t="s">
        <v>145</v>
      </c>
      <c r="D139" s="235" t="s">
        <v>128</v>
      </c>
      <c r="E139" s="236" t="s">
        <v>258</v>
      </c>
      <c r="F139" s="237" t="s">
        <v>259</v>
      </c>
      <c r="G139" s="238" t="s">
        <v>245</v>
      </c>
      <c r="H139" s="239">
        <v>2697.5999999999999</v>
      </c>
      <c r="I139" s="240"/>
      <c r="J139" s="241">
        <f>ROUND(I139*H139,2)</f>
        <v>0</v>
      </c>
      <c r="K139" s="237" t="s">
        <v>132</v>
      </c>
      <c r="L139" s="44"/>
      <c r="M139" s="242" t="s">
        <v>1</v>
      </c>
      <c r="N139" s="243" t="s">
        <v>39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0.32500000000000001</v>
      </c>
      <c r="T139" s="245">
        <f>S139*H139</f>
        <v>876.72000000000003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153</v>
      </c>
      <c r="AT139" s="246" t="s">
        <v>128</v>
      </c>
      <c r="AU139" s="246" t="s">
        <v>84</v>
      </c>
      <c r="AY139" s="17" t="s">
        <v>125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82</v>
      </c>
      <c r="BK139" s="247">
        <f>ROUND(I139*H139,2)</f>
        <v>0</v>
      </c>
      <c r="BL139" s="17" t="s">
        <v>153</v>
      </c>
      <c r="BM139" s="246" t="s">
        <v>260</v>
      </c>
    </row>
    <row r="140" s="2" customFormat="1">
      <c r="A140" s="38"/>
      <c r="B140" s="39"/>
      <c r="C140" s="40"/>
      <c r="D140" s="248" t="s">
        <v>135</v>
      </c>
      <c r="E140" s="40"/>
      <c r="F140" s="249" t="s">
        <v>261</v>
      </c>
      <c r="G140" s="40"/>
      <c r="H140" s="40"/>
      <c r="I140" s="144"/>
      <c r="J140" s="40"/>
      <c r="K140" s="40"/>
      <c r="L140" s="44"/>
      <c r="M140" s="250"/>
      <c r="N140" s="251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135</v>
      </c>
      <c r="AU140" s="17" t="s">
        <v>84</v>
      </c>
    </row>
    <row r="141" s="13" customFormat="1">
      <c r="A141" s="13"/>
      <c r="B141" s="253"/>
      <c r="C141" s="254"/>
      <c r="D141" s="248" t="s">
        <v>138</v>
      </c>
      <c r="E141" s="255" t="s">
        <v>1</v>
      </c>
      <c r="F141" s="256" t="s">
        <v>249</v>
      </c>
      <c r="G141" s="254"/>
      <c r="H141" s="257">
        <v>2068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3" t="s">
        <v>138</v>
      </c>
      <c r="AU141" s="263" t="s">
        <v>84</v>
      </c>
      <c r="AV141" s="13" t="s">
        <v>84</v>
      </c>
      <c r="AW141" s="13" t="s">
        <v>31</v>
      </c>
      <c r="AX141" s="13" t="s">
        <v>74</v>
      </c>
      <c r="AY141" s="263" t="s">
        <v>125</v>
      </c>
    </row>
    <row r="142" s="13" customFormat="1">
      <c r="A142" s="13"/>
      <c r="B142" s="253"/>
      <c r="C142" s="254"/>
      <c r="D142" s="248" t="s">
        <v>138</v>
      </c>
      <c r="E142" s="255" t="s">
        <v>1</v>
      </c>
      <c r="F142" s="256" t="s">
        <v>250</v>
      </c>
      <c r="G142" s="254"/>
      <c r="H142" s="257">
        <v>4.5999999999999996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3" t="s">
        <v>138</v>
      </c>
      <c r="AU142" s="263" t="s">
        <v>84</v>
      </c>
      <c r="AV142" s="13" t="s">
        <v>84</v>
      </c>
      <c r="AW142" s="13" t="s">
        <v>31</v>
      </c>
      <c r="AX142" s="13" t="s">
        <v>74</v>
      </c>
      <c r="AY142" s="263" t="s">
        <v>125</v>
      </c>
    </row>
    <row r="143" s="13" customFormat="1">
      <c r="A143" s="13"/>
      <c r="B143" s="253"/>
      <c r="C143" s="254"/>
      <c r="D143" s="248" t="s">
        <v>138</v>
      </c>
      <c r="E143" s="255" t="s">
        <v>1</v>
      </c>
      <c r="F143" s="256" t="s">
        <v>251</v>
      </c>
      <c r="G143" s="254"/>
      <c r="H143" s="257">
        <v>18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3" t="s">
        <v>138</v>
      </c>
      <c r="AU143" s="263" t="s">
        <v>84</v>
      </c>
      <c r="AV143" s="13" t="s">
        <v>84</v>
      </c>
      <c r="AW143" s="13" t="s">
        <v>31</v>
      </c>
      <c r="AX143" s="13" t="s">
        <v>74</v>
      </c>
      <c r="AY143" s="263" t="s">
        <v>125</v>
      </c>
    </row>
    <row r="144" s="15" customFormat="1">
      <c r="A144" s="15"/>
      <c r="B144" s="279"/>
      <c r="C144" s="280"/>
      <c r="D144" s="248" t="s">
        <v>138</v>
      </c>
      <c r="E144" s="281" t="s">
        <v>1</v>
      </c>
      <c r="F144" s="282" t="s">
        <v>262</v>
      </c>
      <c r="G144" s="280"/>
      <c r="H144" s="283">
        <v>2090.5999999999999</v>
      </c>
      <c r="I144" s="284"/>
      <c r="J144" s="280"/>
      <c r="K144" s="280"/>
      <c r="L144" s="285"/>
      <c r="M144" s="286"/>
      <c r="N144" s="287"/>
      <c r="O144" s="287"/>
      <c r="P144" s="287"/>
      <c r="Q144" s="287"/>
      <c r="R144" s="287"/>
      <c r="S144" s="287"/>
      <c r="T144" s="288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9" t="s">
        <v>138</v>
      </c>
      <c r="AU144" s="289" t="s">
        <v>84</v>
      </c>
      <c r="AV144" s="15" t="s">
        <v>145</v>
      </c>
      <c r="AW144" s="15" t="s">
        <v>31</v>
      </c>
      <c r="AX144" s="15" t="s">
        <v>74</v>
      </c>
      <c r="AY144" s="289" t="s">
        <v>125</v>
      </c>
    </row>
    <row r="145" s="13" customFormat="1">
      <c r="A145" s="13"/>
      <c r="B145" s="253"/>
      <c r="C145" s="254"/>
      <c r="D145" s="248" t="s">
        <v>138</v>
      </c>
      <c r="E145" s="255" t="s">
        <v>1</v>
      </c>
      <c r="F145" s="256" t="s">
        <v>256</v>
      </c>
      <c r="G145" s="254"/>
      <c r="H145" s="257">
        <v>506.39999999999998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3" t="s">
        <v>138</v>
      </c>
      <c r="AU145" s="263" t="s">
        <v>84</v>
      </c>
      <c r="AV145" s="13" t="s">
        <v>84</v>
      </c>
      <c r="AW145" s="13" t="s">
        <v>31</v>
      </c>
      <c r="AX145" s="13" t="s">
        <v>74</v>
      </c>
      <c r="AY145" s="263" t="s">
        <v>125</v>
      </c>
    </row>
    <row r="146" s="13" customFormat="1">
      <c r="A146" s="13"/>
      <c r="B146" s="253"/>
      <c r="C146" s="254"/>
      <c r="D146" s="248" t="s">
        <v>138</v>
      </c>
      <c r="E146" s="255" t="s">
        <v>1</v>
      </c>
      <c r="F146" s="256" t="s">
        <v>257</v>
      </c>
      <c r="G146" s="254"/>
      <c r="H146" s="257">
        <v>100.59999999999999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3" t="s">
        <v>138</v>
      </c>
      <c r="AU146" s="263" t="s">
        <v>84</v>
      </c>
      <c r="AV146" s="13" t="s">
        <v>84</v>
      </c>
      <c r="AW146" s="13" t="s">
        <v>31</v>
      </c>
      <c r="AX146" s="13" t="s">
        <v>74</v>
      </c>
      <c r="AY146" s="263" t="s">
        <v>125</v>
      </c>
    </row>
    <row r="147" s="15" customFormat="1">
      <c r="A147" s="15"/>
      <c r="B147" s="279"/>
      <c r="C147" s="280"/>
      <c r="D147" s="248" t="s">
        <v>138</v>
      </c>
      <c r="E147" s="281" t="s">
        <v>1</v>
      </c>
      <c r="F147" s="282" t="s">
        <v>262</v>
      </c>
      <c r="G147" s="280"/>
      <c r="H147" s="283">
        <v>607</v>
      </c>
      <c r="I147" s="284"/>
      <c r="J147" s="280"/>
      <c r="K147" s="280"/>
      <c r="L147" s="285"/>
      <c r="M147" s="286"/>
      <c r="N147" s="287"/>
      <c r="O147" s="287"/>
      <c r="P147" s="287"/>
      <c r="Q147" s="287"/>
      <c r="R147" s="287"/>
      <c r="S147" s="287"/>
      <c r="T147" s="288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9" t="s">
        <v>138</v>
      </c>
      <c r="AU147" s="289" t="s">
        <v>84</v>
      </c>
      <c r="AV147" s="15" t="s">
        <v>145</v>
      </c>
      <c r="AW147" s="15" t="s">
        <v>31</v>
      </c>
      <c r="AX147" s="15" t="s">
        <v>74</v>
      </c>
      <c r="AY147" s="289" t="s">
        <v>125</v>
      </c>
    </row>
    <row r="148" s="14" customFormat="1">
      <c r="A148" s="14"/>
      <c r="B148" s="264"/>
      <c r="C148" s="265"/>
      <c r="D148" s="248" t="s">
        <v>138</v>
      </c>
      <c r="E148" s="266" t="s">
        <v>1</v>
      </c>
      <c r="F148" s="267" t="s">
        <v>152</v>
      </c>
      <c r="G148" s="265"/>
      <c r="H148" s="268">
        <v>2697.5999999999999</v>
      </c>
      <c r="I148" s="269"/>
      <c r="J148" s="265"/>
      <c r="K148" s="265"/>
      <c r="L148" s="270"/>
      <c r="M148" s="271"/>
      <c r="N148" s="272"/>
      <c r="O148" s="272"/>
      <c r="P148" s="272"/>
      <c r="Q148" s="272"/>
      <c r="R148" s="272"/>
      <c r="S148" s="272"/>
      <c r="T148" s="27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4" t="s">
        <v>138</v>
      </c>
      <c r="AU148" s="274" t="s">
        <v>84</v>
      </c>
      <c r="AV148" s="14" t="s">
        <v>153</v>
      </c>
      <c r="AW148" s="14" t="s">
        <v>31</v>
      </c>
      <c r="AX148" s="14" t="s">
        <v>82</v>
      </c>
      <c r="AY148" s="274" t="s">
        <v>125</v>
      </c>
    </row>
    <row r="149" s="2" customFormat="1" ht="21.75" customHeight="1">
      <c r="A149" s="38"/>
      <c r="B149" s="39"/>
      <c r="C149" s="235" t="s">
        <v>153</v>
      </c>
      <c r="D149" s="235" t="s">
        <v>128</v>
      </c>
      <c r="E149" s="236" t="s">
        <v>263</v>
      </c>
      <c r="F149" s="237" t="s">
        <v>264</v>
      </c>
      <c r="G149" s="238" t="s">
        <v>245</v>
      </c>
      <c r="H149" s="239">
        <v>2191.1999999999998</v>
      </c>
      <c r="I149" s="240"/>
      <c r="J149" s="241">
        <f>ROUND(I149*H149,2)</f>
        <v>0</v>
      </c>
      <c r="K149" s="237" t="s">
        <v>132</v>
      </c>
      <c r="L149" s="44"/>
      <c r="M149" s="242" t="s">
        <v>1</v>
      </c>
      <c r="N149" s="243" t="s">
        <v>39</v>
      </c>
      <c r="O149" s="91"/>
      <c r="P149" s="244">
        <f>O149*H149</f>
        <v>0</v>
      </c>
      <c r="Q149" s="244">
        <v>0</v>
      </c>
      <c r="R149" s="244">
        <f>Q149*H149</f>
        <v>0</v>
      </c>
      <c r="S149" s="244">
        <v>0.28999999999999998</v>
      </c>
      <c r="T149" s="245">
        <f>S149*H149</f>
        <v>635.44799999999987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153</v>
      </c>
      <c r="AT149" s="246" t="s">
        <v>128</v>
      </c>
      <c r="AU149" s="246" t="s">
        <v>84</v>
      </c>
      <c r="AY149" s="17" t="s">
        <v>125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7" t="s">
        <v>82</v>
      </c>
      <c r="BK149" s="247">
        <f>ROUND(I149*H149,2)</f>
        <v>0</v>
      </c>
      <c r="BL149" s="17" t="s">
        <v>153</v>
      </c>
      <c r="BM149" s="246" t="s">
        <v>265</v>
      </c>
    </row>
    <row r="150" s="2" customFormat="1">
      <c r="A150" s="38"/>
      <c r="B150" s="39"/>
      <c r="C150" s="40"/>
      <c r="D150" s="248" t="s">
        <v>135</v>
      </c>
      <c r="E150" s="40"/>
      <c r="F150" s="249" t="s">
        <v>266</v>
      </c>
      <c r="G150" s="40"/>
      <c r="H150" s="40"/>
      <c r="I150" s="144"/>
      <c r="J150" s="40"/>
      <c r="K150" s="40"/>
      <c r="L150" s="44"/>
      <c r="M150" s="250"/>
      <c r="N150" s="251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135</v>
      </c>
      <c r="AU150" s="17" t="s">
        <v>84</v>
      </c>
    </row>
    <row r="151" s="13" customFormat="1">
      <c r="A151" s="13"/>
      <c r="B151" s="253"/>
      <c r="C151" s="254"/>
      <c r="D151" s="248" t="s">
        <v>138</v>
      </c>
      <c r="E151" s="255" t="s">
        <v>1</v>
      </c>
      <c r="F151" s="256" t="s">
        <v>249</v>
      </c>
      <c r="G151" s="254"/>
      <c r="H151" s="257">
        <v>2068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3" t="s">
        <v>138</v>
      </c>
      <c r="AU151" s="263" t="s">
        <v>84</v>
      </c>
      <c r="AV151" s="13" t="s">
        <v>84</v>
      </c>
      <c r="AW151" s="13" t="s">
        <v>31</v>
      </c>
      <c r="AX151" s="13" t="s">
        <v>74</v>
      </c>
      <c r="AY151" s="263" t="s">
        <v>125</v>
      </c>
    </row>
    <row r="152" s="13" customFormat="1">
      <c r="A152" s="13"/>
      <c r="B152" s="253"/>
      <c r="C152" s="254"/>
      <c r="D152" s="248" t="s">
        <v>138</v>
      </c>
      <c r="E152" s="255" t="s">
        <v>1</v>
      </c>
      <c r="F152" s="256" t="s">
        <v>250</v>
      </c>
      <c r="G152" s="254"/>
      <c r="H152" s="257">
        <v>4.5999999999999996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3" t="s">
        <v>138</v>
      </c>
      <c r="AU152" s="263" t="s">
        <v>84</v>
      </c>
      <c r="AV152" s="13" t="s">
        <v>84</v>
      </c>
      <c r="AW152" s="13" t="s">
        <v>31</v>
      </c>
      <c r="AX152" s="13" t="s">
        <v>74</v>
      </c>
      <c r="AY152" s="263" t="s">
        <v>125</v>
      </c>
    </row>
    <row r="153" s="13" customFormat="1">
      <c r="A153" s="13"/>
      <c r="B153" s="253"/>
      <c r="C153" s="254"/>
      <c r="D153" s="248" t="s">
        <v>138</v>
      </c>
      <c r="E153" s="255" t="s">
        <v>1</v>
      </c>
      <c r="F153" s="256" t="s">
        <v>251</v>
      </c>
      <c r="G153" s="254"/>
      <c r="H153" s="257">
        <v>18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3" t="s">
        <v>138</v>
      </c>
      <c r="AU153" s="263" t="s">
        <v>84</v>
      </c>
      <c r="AV153" s="13" t="s">
        <v>84</v>
      </c>
      <c r="AW153" s="13" t="s">
        <v>31</v>
      </c>
      <c r="AX153" s="13" t="s">
        <v>74</v>
      </c>
      <c r="AY153" s="263" t="s">
        <v>125</v>
      </c>
    </row>
    <row r="154" s="15" customFormat="1">
      <c r="A154" s="15"/>
      <c r="B154" s="279"/>
      <c r="C154" s="280"/>
      <c r="D154" s="248" t="s">
        <v>138</v>
      </c>
      <c r="E154" s="281" t="s">
        <v>1</v>
      </c>
      <c r="F154" s="282" t="s">
        <v>262</v>
      </c>
      <c r="G154" s="280"/>
      <c r="H154" s="283">
        <v>2090.5999999999999</v>
      </c>
      <c r="I154" s="284"/>
      <c r="J154" s="280"/>
      <c r="K154" s="280"/>
      <c r="L154" s="285"/>
      <c r="M154" s="286"/>
      <c r="N154" s="287"/>
      <c r="O154" s="287"/>
      <c r="P154" s="287"/>
      <c r="Q154" s="287"/>
      <c r="R154" s="287"/>
      <c r="S154" s="287"/>
      <c r="T154" s="28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9" t="s">
        <v>138</v>
      </c>
      <c r="AU154" s="289" t="s">
        <v>84</v>
      </c>
      <c r="AV154" s="15" t="s">
        <v>145</v>
      </c>
      <c r="AW154" s="15" t="s">
        <v>31</v>
      </c>
      <c r="AX154" s="15" t="s">
        <v>74</v>
      </c>
      <c r="AY154" s="289" t="s">
        <v>125</v>
      </c>
    </row>
    <row r="155" s="13" customFormat="1">
      <c r="A155" s="13"/>
      <c r="B155" s="253"/>
      <c r="C155" s="254"/>
      <c r="D155" s="248" t="s">
        <v>138</v>
      </c>
      <c r="E155" s="255" t="s">
        <v>1</v>
      </c>
      <c r="F155" s="256" t="s">
        <v>257</v>
      </c>
      <c r="G155" s="254"/>
      <c r="H155" s="257">
        <v>100.59999999999999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3" t="s">
        <v>138</v>
      </c>
      <c r="AU155" s="263" t="s">
        <v>84</v>
      </c>
      <c r="AV155" s="13" t="s">
        <v>84</v>
      </c>
      <c r="AW155" s="13" t="s">
        <v>31</v>
      </c>
      <c r="AX155" s="13" t="s">
        <v>74</v>
      </c>
      <c r="AY155" s="263" t="s">
        <v>125</v>
      </c>
    </row>
    <row r="156" s="15" customFormat="1">
      <c r="A156" s="15"/>
      <c r="B156" s="279"/>
      <c r="C156" s="280"/>
      <c r="D156" s="248" t="s">
        <v>138</v>
      </c>
      <c r="E156" s="281" t="s">
        <v>1</v>
      </c>
      <c r="F156" s="282" t="s">
        <v>262</v>
      </c>
      <c r="G156" s="280"/>
      <c r="H156" s="283">
        <v>100.59999999999999</v>
      </c>
      <c r="I156" s="284"/>
      <c r="J156" s="280"/>
      <c r="K156" s="280"/>
      <c r="L156" s="285"/>
      <c r="M156" s="286"/>
      <c r="N156" s="287"/>
      <c r="O156" s="287"/>
      <c r="P156" s="287"/>
      <c r="Q156" s="287"/>
      <c r="R156" s="287"/>
      <c r="S156" s="287"/>
      <c r="T156" s="28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9" t="s">
        <v>138</v>
      </c>
      <c r="AU156" s="289" t="s">
        <v>84</v>
      </c>
      <c r="AV156" s="15" t="s">
        <v>145</v>
      </c>
      <c r="AW156" s="15" t="s">
        <v>31</v>
      </c>
      <c r="AX156" s="15" t="s">
        <v>74</v>
      </c>
      <c r="AY156" s="289" t="s">
        <v>125</v>
      </c>
    </row>
    <row r="157" s="14" customFormat="1">
      <c r="A157" s="14"/>
      <c r="B157" s="264"/>
      <c r="C157" s="265"/>
      <c r="D157" s="248" t="s">
        <v>138</v>
      </c>
      <c r="E157" s="266" t="s">
        <v>1</v>
      </c>
      <c r="F157" s="267" t="s">
        <v>152</v>
      </c>
      <c r="G157" s="265"/>
      <c r="H157" s="268">
        <v>2191.1999999999998</v>
      </c>
      <c r="I157" s="269"/>
      <c r="J157" s="265"/>
      <c r="K157" s="265"/>
      <c r="L157" s="270"/>
      <c r="M157" s="271"/>
      <c r="N157" s="272"/>
      <c r="O157" s="272"/>
      <c r="P157" s="272"/>
      <c r="Q157" s="272"/>
      <c r="R157" s="272"/>
      <c r="S157" s="272"/>
      <c r="T157" s="27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4" t="s">
        <v>138</v>
      </c>
      <c r="AU157" s="274" t="s">
        <v>84</v>
      </c>
      <c r="AV157" s="14" t="s">
        <v>153</v>
      </c>
      <c r="AW157" s="14" t="s">
        <v>31</v>
      </c>
      <c r="AX157" s="14" t="s">
        <v>82</v>
      </c>
      <c r="AY157" s="274" t="s">
        <v>125</v>
      </c>
    </row>
    <row r="158" s="2" customFormat="1" ht="16.5" customHeight="1">
      <c r="A158" s="38"/>
      <c r="B158" s="39"/>
      <c r="C158" s="235" t="s">
        <v>124</v>
      </c>
      <c r="D158" s="235" t="s">
        <v>128</v>
      </c>
      <c r="E158" s="236" t="s">
        <v>267</v>
      </c>
      <c r="F158" s="237" t="s">
        <v>268</v>
      </c>
      <c r="G158" s="238" t="s">
        <v>245</v>
      </c>
      <c r="H158" s="239">
        <v>2288.6999999999998</v>
      </c>
      <c r="I158" s="240"/>
      <c r="J158" s="241">
        <f>ROUND(I158*H158,2)</f>
        <v>0</v>
      </c>
      <c r="K158" s="237" t="s">
        <v>132</v>
      </c>
      <c r="L158" s="44"/>
      <c r="M158" s="242" t="s">
        <v>1</v>
      </c>
      <c r="N158" s="243" t="s">
        <v>39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0.098000000000000004</v>
      </c>
      <c r="T158" s="245">
        <f>S158*H158</f>
        <v>224.29259999999999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153</v>
      </c>
      <c r="AT158" s="246" t="s">
        <v>128</v>
      </c>
      <c r="AU158" s="246" t="s">
        <v>84</v>
      </c>
      <c r="AY158" s="17" t="s">
        <v>125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82</v>
      </c>
      <c r="BK158" s="247">
        <f>ROUND(I158*H158,2)</f>
        <v>0</v>
      </c>
      <c r="BL158" s="17" t="s">
        <v>153</v>
      </c>
      <c r="BM158" s="246" t="s">
        <v>269</v>
      </c>
    </row>
    <row r="159" s="2" customFormat="1">
      <c r="A159" s="38"/>
      <c r="B159" s="39"/>
      <c r="C159" s="40"/>
      <c r="D159" s="248" t="s">
        <v>135</v>
      </c>
      <c r="E159" s="40"/>
      <c r="F159" s="249" t="s">
        <v>270</v>
      </c>
      <c r="G159" s="40"/>
      <c r="H159" s="40"/>
      <c r="I159" s="144"/>
      <c r="J159" s="40"/>
      <c r="K159" s="40"/>
      <c r="L159" s="44"/>
      <c r="M159" s="250"/>
      <c r="N159" s="25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135</v>
      </c>
      <c r="AU159" s="17" t="s">
        <v>84</v>
      </c>
    </row>
    <row r="160" s="13" customFormat="1">
      <c r="A160" s="13"/>
      <c r="B160" s="253"/>
      <c r="C160" s="254"/>
      <c r="D160" s="248" t="s">
        <v>138</v>
      </c>
      <c r="E160" s="255" t="s">
        <v>1</v>
      </c>
      <c r="F160" s="256" t="s">
        <v>271</v>
      </c>
      <c r="G160" s="254"/>
      <c r="H160" s="257">
        <v>2288.6999999999998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3" t="s">
        <v>138</v>
      </c>
      <c r="AU160" s="263" t="s">
        <v>84</v>
      </c>
      <c r="AV160" s="13" t="s">
        <v>84</v>
      </c>
      <c r="AW160" s="13" t="s">
        <v>31</v>
      </c>
      <c r="AX160" s="13" t="s">
        <v>82</v>
      </c>
      <c r="AY160" s="263" t="s">
        <v>125</v>
      </c>
    </row>
    <row r="161" s="2" customFormat="1" ht="16.5" customHeight="1">
      <c r="A161" s="38"/>
      <c r="B161" s="39"/>
      <c r="C161" s="235" t="s">
        <v>163</v>
      </c>
      <c r="D161" s="235" t="s">
        <v>128</v>
      </c>
      <c r="E161" s="236" t="s">
        <v>272</v>
      </c>
      <c r="F161" s="237" t="s">
        <v>273</v>
      </c>
      <c r="G161" s="238" t="s">
        <v>245</v>
      </c>
      <c r="H161" s="239">
        <v>434</v>
      </c>
      <c r="I161" s="240"/>
      <c r="J161" s="241">
        <f>ROUND(I161*H161,2)</f>
        <v>0</v>
      </c>
      <c r="K161" s="237" t="s">
        <v>132</v>
      </c>
      <c r="L161" s="44"/>
      <c r="M161" s="242" t="s">
        <v>1</v>
      </c>
      <c r="N161" s="243" t="s">
        <v>39</v>
      </c>
      <c r="O161" s="91"/>
      <c r="P161" s="244">
        <f>O161*H161</f>
        <v>0</v>
      </c>
      <c r="Q161" s="244">
        <v>0</v>
      </c>
      <c r="R161" s="244">
        <f>Q161*H161</f>
        <v>0</v>
      </c>
      <c r="S161" s="244">
        <v>0.28100000000000003</v>
      </c>
      <c r="T161" s="245">
        <f>S161*H161</f>
        <v>121.95400000000001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6" t="s">
        <v>153</v>
      </c>
      <c r="AT161" s="246" t="s">
        <v>128</v>
      </c>
      <c r="AU161" s="246" t="s">
        <v>84</v>
      </c>
      <c r="AY161" s="17" t="s">
        <v>125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7" t="s">
        <v>82</v>
      </c>
      <c r="BK161" s="247">
        <f>ROUND(I161*H161,2)</f>
        <v>0</v>
      </c>
      <c r="BL161" s="17" t="s">
        <v>153</v>
      </c>
      <c r="BM161" s="246" t="s">
        <v>274</v>
      </c>
    </row>
    <row r="162" s="2" customFormat="1">
      <c r="A162" s="38"/>
      <c r="B162" s="39"/>
      <c r="C162" s="40"/>
      <c r="D162" s="248" t="s">
        <v>135</v>
      </c>
      <c r="E162" s="40"/>
      <c r="F162" s="249" t="s">
        <v>275</v>
      </c>
      <c r="G162" s="40"/>
      <c r="H162" s="40"/>
      <c r="I162" s="144"/>
      <c r="J162" s="40"/>
      <c r="K162" s="40"/>
      <c r="L162" s="44"/>
      <c r="M162" s="250"/>
      <c r="N162" s="25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135</v>
      </c>
      <c r="AU162" s="17" t="s">
        <v>84</v>
      </c>
    </row>
    <row r="163" s="2" customFormat="1">
      <c r="A163" s="38"/>
      <c r="B163" s="39"/>
      <c r="C163" s="40"/>
      <c r="D163" s="248" t="s">
        <v>136</v>
      </c>
      <c r="E163" s="40"/>
      <c r="F163" s="252" t="s">
        <v>248</v>
      </c>
      <c r="G163" s="40"/>
      <c r="H163" s="40"/>
      <c r="I163" s="144"/>
      <c r="J163" s="40"/>
      <c r="K163" s="40"/>
      <c r="L163" s="44"/>
      <c r="M163" s="250"/>
      <c r="N163" s="251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136</v>
      </c>
      <c r="AU163" s="17" t="s">
        <v>84</v>
      </c>
    </row>
    <row r="164" s="13" customFormat="1">
      <c r="A164" s="13"/>
      <c r="B164" s="253"/>
      <c r="C164" s="254"/>
      <c r="D164" s="248" t="s">
        <v>138</v>
      </c>
      <c r="E164" s="255" t="s">
        <v>1</v>
      </c>
      <c r="F164" s="256" t="s">
        <v>276</v>
      </c>
      <c r="G164" s="254"/>
      <c r="H164" s="257">
        <v>434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3" t="s">
        <v>138</v>
      </c>
      <c r="AU164" s="263" t="s">
        <v>84</v>
      </c>
      <c r="AV164" s="13" t="s">
        <v>84</v>
      </c>
      <c r="AW164" s="13" t="s">
        <v>31</v>
      </c>
      <c r="AX164" s="13" t="s">
        <v>82</v>
      </c>
      <c r="AY164" s="263" t="s">
        <v>125</v>
      </c>
    </row>
    <row r="165" s="2" customFormat="1" ht="21.75" customHeight="1">
      <c r="A165" s="38"/>
      <c r="B165" s="39"/>
      <c r="C165" s="235" t="s">
        <v>167</v>
      </c>
      <c r="D165" s="235" t="s">
        <v>128</v>
      </c>
      <c r="E165" s="236" t="s">
        <v>277</v>
      </c>
      <c r="F165" s="237" t="s">
        <v>278</v>
      </c>
      <c r="G165" s="238" t="s">
        <v>245</v>
      </c>
      <c r="H165" s="239">
        <v>2722.6999999999998</v>
      </c>
      <c r="I165" s="240"/>
      <c r="J165" s="241">
        <f>ROUND(I165*H165,2)</f>
        <v>0</v>
      </c>
      <c r="K165" s="237" t="s">
        <v>132</v>
      </c>
      <c r="L165" s="44"/>
      <c r="M165" s="242" t="s">
        <v>1</v>
      </c>
      <c r="N165" s="243" t="s">
        <v>39</v>
      </c>
      <c r="O165" s="91"/>
      <c r="P165" s="244">
        <f>O165*H165</f>
        <v>0</v>
      </c>
      <c r="Q165" s="244">
        <v>0</v>
      </c>
      <c r="R165" s="244">
        <f>Q165*H165</f>
        <v>0</v>
      </c>
      <c r="S165" s="244">
        <v>0.23999999999999999</v>
      </c>
      <c r="T165" s="245">
        <f>S165*H165</f>
        <v>653.44799999999998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6" t="s">
        <v>153</v>
      </c>
      <c r="AT165" s="246" t="s">
        <v>128</v>
      </c>
      <c r="AU165" s="246" t="s">
        <v>84</v>
      </c>
      <c r="AY165" s="17" t="s">
        <v>125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7" t="s">
        <v>82</v>
      </c>
      <c r="BK165" s="247">
        <f>ROUND(I165*H165,2)</f>
        <v>0</v>
      </c>
      <c r="BL165" s="17" t="s">
        <v>153</v>
      </c>
      <c r="BM165" s="246" t="s">
        <v>279</v>
      </c>
    </row>
    <row r="166" s="2" customFormat="1">
      <c r="A166" s="38"/>
      <c r="B166" s="39"/>
      <c r="C166" s="40"/>
      <c r="D166" s="248" t="s">
        <v>135</v>
      </c>
      <c r="E166" s="40"/>
      <c r="F166" s="249" t="s">
        <v>280</v>
      </c>
      <c r="G166" s="40"/>
      <c r="H166" s="40"/>
      <c r="I166" s="144"/>
      <c r="J166" s="40"/>
      <c r="K166" s="40"/>
      <c r="L166" s="44"/>
      <c r="M166" s="250"/>
      <c r="N166" s="25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135</v>
      </c>
      <c r="AU166" s="17" t="s">
        <v>84</v>
      </c>
    </row>
    <row r="167" s="13" customFormat="1">
      <c r="A167" s="13"/>
      <c r="B167" s="253"/>
      <c r="C167" s="254"/>
      <c r="D167" s="248" t="s">
        <v>138</v>
      </c>
      <c r="E167" s="255" t="s">
        <v>1</v>
      </c>
      <c r="F167" s="256" t="s">
        <v>271</v>
      </c>
      <c r="G167" s="254"/>
      <c r="H167" s="257">
        <v>2288.6999999999998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3" t="s">
        <v>138</v>
      </c>
      <c r="AU167" s="263" t="s">
        <v>84</v>
      </c>
      <c r="AV167" s="13" t="s">
        <v>84</v>
      </c>
      <c r="AW167" s="13" t="s">
        <v>31</v>
      </c>
      <c r="AX167" s="13" t="s">
        <v>74</v>
      </c>
      <c r="AY167" s="263" t="s">
        <v>125</v>
      </c>
    </row>
    <row r="168" s="13" customFormat="1">
      <c r="A168" s="13"/>
      <c r="B168" s="253"/>
      <c r="C168" s="254"/>
      <c r="D168" s="248" t="s">
        <v>138</v>
      </c>
      <c r="E168" s="255" t="s">
        <v>1</v>
      </c>
      <c r="F168" s="256" t="s">
        <v>276</v>
      </c>
      <c r="G168" s="254"/>
      <c r="H168" s="257">
        <v>434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3" t="s">
        <v>138</v>
      </c>
      <c r="AU168" s="263" t="s">
        <v>84</v>
      </c>
      <c r="AV168" s="13" t="s">
        <v>84</v>
      </c>
      <c r="AW168" s="13" t="s">
        <v>31</v>
      </c>
      <c r="AX168" s="13" t="s">
        <v>74</v>
      </c>
      <c r="AY168" s="263" t="s">
        <v>125</v>
      </c>
    </row>
    <row r="169" s="14" customFormat="1">
      <c r="A169" s="14"/>
      <c r="B169" s="264"/>
      <c r="C169" s="265"/>
      <c r="D169" s="248" t="s">
        <v>138</v>
      </c>
      <c r="E169" s="266" t="s">
        <v>1</v>
      </c>
      <c r="F169" s="267" t="s">
        <v>152</v>
      </c>
      <c r="G169" s="265"/>
      <c r="H169" s="268">
        <v>2722.6999999999998</v>
      </c>
      <c r="I169" s="269"/>
      <c r="J169" s="265"/>
      <c r="K169" s="265"/>
      <c r="L169" s="270"/>
      <c r="M169" s="271"/>
      <c r="N169" s="272"/>
      <c r="O169" s="272"/>
      <c r="P169" s="272"/>
      <c r="Q169" s="272"/>
      <c r="R169" s="272"/>
      <c r="S169" s="272"/>
      <c r="T169" s="27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4" t="s">
        <v>138</v>
      </c>
      <c r="AU169" s="274" t="s">
        <v>84</v>
      </c>
      <c r="AV169" s="14" t="s">
        <v>153</v>
      </c>
      <c r="AW169" s="14" t="s">
        <v>31</v>
      </c>
      <c r="AX169" s="14" t="s">
        <v>82</v>
      </c>
      <c r="AY169" s="274" t="s">
        <v>125</v>
      </c>
    </row>
    <row r="170" s="2" customFormat="1" ht="21.75" customHeight="1">
      <c r="A170" s="38"/>
      <c r="B170" s="39"/>
      <c r="C170" s="235" t="s">
        <v>172</v>
      </c>
      <c r="D170" s="235" t="s">
        <v>128</v>
      </c>
      <c r="E170" s="236" t="s">
        <v>281</v>
      </c>
      <c r="F170" s="237" t="s">
        <v>282</v>
      </c>
      <c r="G170" s="238" t="s">
        <v>245</v>
      </c>
      <c r="H170" s="239">
        <v>2722.6999999999998</v>
      </c>
      <c r="I170" s="240"/>
      <c r="J170" s="241">
        <f>ROUND(I170*H170,2)</f>
        <v>0</v>
      </c>
      <c r="K170" s="237" t="s">
        <v>132</v>
      </c>
      <c r="L170" s="44"/>
      <c r="M170" s="242" t="s">
        <v>1</v>
      </c>
      <c r="N170" s="243" t="s">
        <v>39</v>
      </c>
      <c r="O170" s="91"/>
      <c r="P170" s="244">
        <f>O170*H170</f>
        <v>0</v>
      </c>
      <c r="Q170" s="244">
        <v>0</v>
      </c>
      <c r="R170" s="244">
        <f>Q170*H170</f>
        <v>0</v>
      </c>
      <c r="S170" s="244">
        <v>0.17000000000000001</v>
      </c>
      <c r="T170" s="245">
        <f>S170*H170</f>
        <v>462.85899999999998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153</v>
      </c>
      <c r="AT170" s="246" t="s">
        <v>128</v>
      </c>
      <c r="AU170" s="246" t="s">
        <v>84</v>
      </c>
      <c r="AY170" s="17" t="s">
        <v>125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82</v>
      </c>
      <c r="BK170" s="247">
        <f>ROUND(I170*H170,2)</f>
        <v>0</v>
      </c>
      <c r="BL170" s="17" t="s">
        <v>153</v>
      </c>
      <c r="BM170" s="246" t="s">
        <v>283</v>
      </c>
    </row>
    <row r="171" s="2" customFormat="1">
      <c r="A171" s="38"/>
      <c r="B171" s="39"/>
      <c r="C171" s="40"/>
      <c r="D171" s="248" t="s">
        <v>135</v>
      </c>
      <c r="E171" s="40"/>
      <c r="F171" s="249" t="s">
        <v>284</v>
      </c>
      <c r="G171" s="40"/>
      <c r="H171" s="40"/>
      <c r="I171" s="144"/>
      <c r="J171" s="40"/>
      <c r="K171" s="40"/>
      <c r="L171" s="44"/>
      <c r="M171" s="250"/>
      <c r="N171" s="25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135</v>
      </c>
      <c r="AU171" s="17" t="s">
        <v>84</v>
      </c>
    </row>
    <row r="172" s="13" customFormat="1">
      <c r="A172" s="13"/>
      <c r="B172" s="253"/>
      <c r="C172" s="254"/>
      <c r="D172" s="248" t="s">
        <v>138</v>
      </c>
      <c r="E172" s="255" t="s">
        <v>1</v>
      </c>
      <c r="F172" s="256" t="s">
        <v>271</v>
      </c>
      <c r="G172" s="254"/>
      <c r="H172" s="257">
        <v>2288.6999999999998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3" t="s">
        <v>138</v>
      </c>
      <c r="AU172" s="263" t="s">
        <v>84</v>
      </c>
      <c r="AV172" s="13" t="s">
        <v>84</v>
      </c>
      <c r="AW172" s="13" t="s">
        <v>31</v>
      </c>
      <c r="AX172" s="13" t="s">
        <v>74</v>
      </c>
      <c r="AY172" s="263" t="s">
        <v>125</v>
      </c>
    </row>
    <row r="173" s="13" customFormat="1">
      <c r="A173" s="13"/>
      <c r="B173" s="253"/>
      <c r="C173" s="254"/>
      <c r="D173" s="248" t="s">
        <v>138</v>
      </c>
      <c r="E173" s="255" t="s">
        <v>1</v>
      </c>
      <c r="F173" s="256" t="s">
        <v>276</v>
      </c>
      <c r="G173" s="254"/>
      <c r="H173" s="257">
        <v>434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3" t="s">
        <v>138</v>
      </c>
      <c r="AU173" s="263" t="s">
        <v>84</v>
      </c>
      <c r="AV173" s="13" t="s">
        <v>84</v>
      </c>
      <c r="AW173" s="13" t="s">
        <v>31</v>
      </c>
      <c r="AX173" s="13" t="s">
        <v>74</v>
      </c>
      <c r="AY173" s="263" t="s">
        <v>125</v>
      </c>
    </row>
    <row r="174" s="14" customFormat="1">
      <c r="A174" s="14"/>
      <c r="B174" s="264"/>
      <c r="C174" s="265"/>
      <c r="D174" s="248" t="s">
        <v>138</v>
      </c>
      <c r="E174" s="266" t="s">
        <v>1</v>
      </c>
      <c r="F174" s="267" t="s">
        <v>152</v>
      </c>
      <c r="G174" s="265"/>
      <c r="H174" s="268">
        <v>2722.6999999999998</v>
      </c>
      <c r="I174" s="269"/>
      <c r="J174" s="265"/>
      <c r="K174" s="265"/>
      <c r="L174" s="270"/>
      <c r="M174" s="271"/>
      <c r="N174" s="272"/>
      <c r="O174" s="272"/>
      <c r="P174" s="272"/>
      <c r="Q174" s="272"/>
      <c r="R174" s="272"/>
      <c r="S174" s="272"/>
      <c r="T174" s="27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4" t="s">
        <v>138</v>
      </c>
      <c r="AU174" s="274" t="s">
        <v>84</v>
      </c>
      <c r="AV174" s="14" t="s">
        <v>153</v>
      </c>
      <c r="AW174" s="14" t="s">
        <v>31</v>
      </c>
      <c r="AX174" s="14" t="s">
        <v>82</v>
      </c>
      <c r="AY174" s="274" t="s">
        <v>125</v>
      </c>
    </row>
    <row r="175" s="2" customFormat="1" ht="16.5" customHeight="1">
      <c r="A175" s="38"/>
      <c r="B175" s="39"/>
      <c r="C175" s="235" t="s">
        <v>177</v>
      </c>
      <c r="D175" s="235" t="s">
        <v>128</v>
      </c>
      <c r="E175" s="236" t="s">
        <v>285</v>
      </c>
      <c r="F175" s="237" t="s">
        <v>286</v>
      </c>
      <c r="G175" s="238" t="s">
        <v>131</v>
      </c>
      <c r="H175" s="239">
        <v>610</v>
      </c>
      <c r="I175" s="240"/>
      <c r="J175" s="241">
        <f>ROUND(I175*H175,2)</f>
        <v>0</v>
      </c>
      <c r="K175" s="237" t="s">
        <v>132</v>
      </c>
      <c r="L175" s="44"/>
      <c r="M175" s="242" t="s">
        <v>1</v>
      </c>
      <c r="N175" s="243" t="s">
        <v>39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0.28999999999999998</v>
      </c>
      <c r="T175" s="245">
        <f>S175*H175</f>
        <v>176.89999999999998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153</v>
      </c>
      <c r="AT175" s="246" t="s">
        <v>128</v>
      </c>
      <c r="AU175" s="246" t="s">
        <v>84</v>
      </c>
      <c r="AY175" s="17" t="s">
        <v>125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82</v>
      </c>
      <c r="BK175" s="247">
        <f>ROUND(I175*H175,2)</f>
        <v>0</v>
      </c>
      <c r="BL175" s="17" t="s">
        <v>153</v>
      </c>
      <c r="BM175" s="246" t="s">
        <v>287</v>
      </c>
    </row>
    <row r="176" s="2" customFormat="1">
      <c r="A176" s="38"/>
      <c r="B176" s="39"/>
      <c r="C176" s="40"/>
      <c r="D176" s="248" t="s">
        <v>135</v>
      </c>
      <c r="E176" s="40"/>
      <c r="F176" s="249" t="s">
        <v>288</v>
      </c>
      <c r="G176" s="40"/>
      <c r="H176" s="40"/>
      <c r="I176" s="144"/>
      <c r="J176" s="40"/>
      <c r="K176" s="40"/>
      <c r="L176" s="44"/>
      <c r="M176" s="250"/>
      <c r="N176" s="251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135</v>
      </c>
      <c r="AU176" s="17" t="s">
        <v>84</v>
      </c>
    </row>
    <row r="177" s="2" customFormat="1">
      <c r="A177" s="38"/>
      <c r="B177" s="39"/>
      <c r="C177" s="40"/>
      <c r="D177" s="248" t="s">
        <v>136</v>
      </c>
      <c r="E177" s="40"/>
      <c r="F177" s="252" t="s">
        <v>289</v>
      </c>
      <c r="G177" s="40"/>
      <c r="H177" s="40"/>
      <c r="I177" s="144"/>
      <c r="J177" s="40"/>
      <c r="K177" s="40"/>
      <c r="L177" s="44"/>
      <c r="M177" s="250"/>
      <c r="N177" s="25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136</v>
      </c>
      <c r="AU177" s="17" t="s">
        <v>84</v>
      </c>
    </row>
    <row r="178" s="13" customFormat="1">
      <c r="A178" s="13"/>
      <c r="B178" s="253"/>
      <c r="C178" s="254"/>
      <c r="D178" s="248" t="s">
        <v>138</v>
      </c>
      <c r="E178" s="255" t="s">
        <v>1</v>
      </c>
      <c r="F178" s="256" t="s">
        <v>290</v>
      </c>
      <c r="G178" s="254"/>
      <c r="H178" s="257">
        <v>610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3" t="s">
        <v>138</v>
      </c>
      <c r="AU178" s="263" t="s">
        <v>84</v>
      </c>
      <c r="AV178" s="13" t="s">
        <v>84</v>
      </c>
      <c r="AW178" s="13" t="s">
        <v>31</v>
      </c>
      <c r="AX178" s="13" t="s">
        <v>82</v>
      </c>
      <c r="AY178" s="263" t="s">
        <v>125</v>
      </c>
    </row>
    <row r="179" s="2" customFormat="1" ht="16.5" customHeight="1">
      <c r="A179" s="38"/>
      <c r="B179" s="39"/>
      <c r="C179" s="235" t="s">
        <v>185</v>
      </c>
      <c r="D179" s="235" t="s">
        <v>128</v>
      </c>
      <c r="E179" s="236" t="s">
        <v>291</v>
      </c>
      <c r="F179" s="237" t="s">
        <v>292</v>
      </c>
      <c r="G179" s="238" t="s">
        <v>131</v>
      </c>
      <c r="H179" s="239">
        <v>186</v>
      </c>
      <c r="I179" s="240"/>
      <c r="J179" s="241">
        <f>ROUND(I179*H179,2)</f>
        <v>0</v>
      </c>
      <c r="K179" s="237" t="s">
        <v>132</v>
      </c>
      <c r="L179" s="44"/>
      <c r="M179" s="242" t="s">
        <v>1</v>
      </c>
      <c r="N179" s="243" t="s">
        <v>39</v>
      </c>
      <c r="O179" s="91"/>
      <c r="P179" s="244">
        <f>O179*H179</f>
        <v>0</v>
      </c>
      <c r="Q179" s="244">
        <v>0</v>
      </c>
      <c r="R179" s="244">
        <f>Q179*H179</f>
        <v>0</v>
      </c>
      <c r="S179" s="244">
        <v>0.20499999999999999</v>
      </c>
      <c r="T179" s="245">
        <f>S179*H179</f>
        <v>38.129999999999995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153</v>
      </c>
      <c r="AT179" s="246" t="s">
        <v>128</v>
      </c>
      <c r="AU179" s="246" t="s">
        <v>84</v>
      </c>
      <c r="AY179" s="17" t="s">
        <v>125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82</v>
      </c>
      <c r="BK179" s="247">
        <f>ROUND(I179*H179,2)</f>
        <v>0</v>
      </c>
      <c r="BL179" s="17" t="s">
        <v>153</v>
      </c>
      <c r="BM179" s="246" t="s">
        <v>293</v>
      </c>
    </row>
    <row r="180" s="2" customFormat="1">
      <c r="A180" s="38"/>
      <c r="B180" s="39"/>
      <c r="C180" s="40"/>
      <c r="D180" s="248" t="s">
        <v>135</v>
      </c>
      <c r="E180" s="40"/>
      <c r="F180" s="249" t="s">
        <v>294</v>
      </c>
      <c r="G180" s="40"/>
      <c r="H180" s="40"/>
      <c r="I180" s="144"/>
      <c r="J180" s="40"/>
      <c r="K180" s="40"/>
      <c r="L180" s="44"/>
      <c r="M180" s="250"/>
      <c r="N180" s="25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135</v>
      </c>
      <c r="AU180" s="17" t="s">
        <v>84</v>
      </c>
    </row>
    <row r="181" s="13" customFormat="1">
      <c r="A181" s="13"/>
      <c r="B181" s="253"/>
      <c r="C181" s="254"/>
      <c r="D181" s="248" t="s">
        <v>138</v>
      </c>
      <c r="E181" s="255" t="s">
        <v>1</v>
      </c>
      <c r="F181" s="256" t="s">
        <v>295</v>
      </c>
      <c r="G181" s="254"/>
      <c r="H181" s="257">
        <v>186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3" t="s">
        <v>138</v>
      </c>
      <c r="AU181" s="263" t="s">
        <v>84</v>
      </c>
      <c r="AV181" s="13" t="s">
        <v>84</v>
      </c>
      <c r="AW181" s="13" t="s">
        <v>31</v>
      </c>
      <c r="AX181" s="13" t="s">
        <v>82</v>
      </c>
      <c r="AY181" s="263" t="s">
        <v>125</v>
      </c>
    </row>
    <row r="182" s="2" customFormat="1" ht="16.5" customHeight="1">
      <c r="A182" s="38"/>
      <c r="B182" s="39"/>
      <c r="C182" s="235" t="s">
        <v>193</v>
      </c>
      <c r="D182" s="235" t="s">
        <v>128</v>
      </c>
      <c r="E182" s="236" t="s">
        <v>296</v>
      </c>
      <c r="F182" s="237" t="s">
        <v>297</v>
      </c>
      <c r="G182" s="238" t="s">
        <v>131</v>
      </c>
      <c r="H182" s="239">
        <v>318</v>
      </c>
      <c r="I182" s="240"/>
      <c r="J182" s="241">
        <f>ROUND(I182*H182,2)</f>
        <v>0</v>
      </c>
      <c r="K182" s="237" t="s">
        <v>132</v>
      </c>
      <c r="L182" s="44"/>
      <c r="M182" s="242" t="s">
        <v>1</v>
      </c>
      <c r="N182" s="243" t="s">
        <v>39</v>
      </c>
      <c r="O182" s="91"/>
      <c r="P182" s="244">
        <f>O182*H182</f>
        <v>0</v>
      </c>
      <c r="Q182" s="244">
        <v>0</v>
      </c>
      <c r="R182" s="244">
        <f>Q182*H182</f>
        <v>0</v>
      </c>
      <c r="S182" s="244">
        <v>0.11500000000000001</v>
      </c>
      <c r="T182" s="245">
        <f>S182*H182</f>
        <v>36.57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153</v>
      </c>
      <c r="AT182" s="246" t="s">
        <v>128</v>
      </c>
      <c r="AU182" s="246" t="s">
        <v>84</v>
      </c>
      <c r="AY182" s="17" t="s">
        <v>125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7" t="s">
        <v>82</v>
      </c>
      <c r="BK182" s="247">
        <f>ROUND(I182*H182,2)</f>
        <v>0</v>
      </c>
      <c r="BL182" s="17" t="s">
        <v>153</v>
      </c>
      <c r="BM182" s="246" t="s">
        <v>298</v>
      </c>
    </row>
    <row r="183" s="2" customFormat="1">
      <c r="A183" s="38"/>
      <c r="B183" s="39"/>
      <c r="C183" s="40"/>
      <c r="D183" s="248" t="s">
        <v>135</v>
      </c>
      <c r="E183" s="40"/>
      <c r="F183" s="249" t="s">
        <v>299</v>
      </c>
      <c r="G183" s="40"/>
      <c r="H183" s="40"/>
      <c r="I183" s="144"/>
      <c r="J183" s="40"/>
      <c r="K183" s="40"/>
      <c r="L183" s="44"/>
      <c r="M183" s="250"/>
      <c r="N183" s="25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135</v>
      </c>
      <c r="AU183" s="17" t="s">
        <v>84</v>
      </c>
    </row>
    <row r="184" s="2" customFormat="1">
      <c r="A184" s="38"/>
      <c r="B184" s="39"/>
      <c r="C184" s="40"/>
      <c r="D184" s="248" t="s">
        <v>136</v>
      </c>
      <c r="E184" s="40"/>
      <c r="F184" s="252" t="s">
        <v>248</v>
      </c>
      <c r="G184" s="40"/>
      <c r="H184" s="40"/>
      <c r="I184" s="144"/>
      <c r="J184" s="40"/>
      <c r="K184" s="40"/>
      <c r="L184" s="44"/>
      <c r="M184" s="250"/>
      <c r="N184" s="25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136</v>
      </c>
      <c r="AU184" s="17" t="s">
        <v>84</v>
      </c>
    </row>
    <row r="185" s="13" customFormat="1">
      <c r="A185" s="13"/>
      <c r="B185" s="253"/>
      <c r="C185" s="254"/>
      <c r="D185" s="248" t="s">
        <v>138</v>
      </c>
      <c r="E185" s="255" t="s">
        <v>1</v>
      </c>
      <c r="F185" s="256" t="s">
        <v>300</v>
      </c>
      <c r="G185" s="254"/>
      <c r="H185" s="257">
        <v>318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3" t="s">
        <v>138</v>
      </c>
      <c r="AU185" s="263" t="s">
        <v>84</v>
      </c>
      <c r="AV185" s="13" t="s">
        <v>84</v>
      </c>
      <c r="AW185" s="13" t="s">
        <v>31</v>
      </c>
      <c r="AX185" s="13" t="s">
        <v>82</v>
      </c>
      <c r="AY185" s="263" t="s">
        <v>125</v>
      </c>
    </row>
    <row r="186" s="2" customFormat="1" ht="21.75" customHeight="1">
      <c r="A186" s="38"/>
      <c r="B186" s="39"/>
      <c r="C186" s="235" t="s">
        <v>198</v>
      </c>
      <c r="D186" s="235" t="s">
        <v>128</v>
      </c>
      <c r="E186" s="236" t="s">
        <v>301</v>
      </c>
      <c r="F186" s="237" t="s">
        <v>302</v>
      </c>
      <c r="G186" s="238" t="s">
        <v>303</v>
      </c>
      <c r="H186" s="239">
        <v>208.405</v>
      </c>
      <c r="I186" s="240"/>
      <c r="J186" s="241">
        <f>ROUND(I186*H186,2)</f>
        <v>0</v>
      </c>
      <c r="K186" s="237" t="s">
        <v>132</v>
      </c>
      <c r="L186" s="44"/>
      <c r="M186" s="242" t="s">
        <v>1</v>
      </c>
      <c r="N186" s="243" t="s">
        <v>39</v>
      </c>
      <c r="O186" s="91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153</v>
      </c>
      <c r="AT186" s="246" t="s">
        <v>128</v>
      </c>
      <c r="AU186" s="246" t="s">
        <v>84</v>
      </c>
      <c r="AY186" s="17" t="s">
        <v>125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7" t="s">
        <v>82</v>
      </c>
      <c r="BK186" s="247">
        <f>ROUND(I186*H186,2)</f>
        <v>0</v>
      </c>
      <c r="BL186" s="17" t="s">
        <v>153</v>
      </c>
      <c r="BM186" s="246" t="s">
        <v>304</v>
      </c>
    </row>
    <row r="187" s="2" customFormat="1">
      <c r="A187" s="38"/>
      <c r="B187" s="39"/>
      <c r="C187" s="40"/>
      <c r="D187" s="248" t="s">
        <v>135</v>
      </c>
      <c r="E187" s="40"/>
      <c r="F187" s="249" t="s">
        <v>305</v>
      </c>
      <c r="G187" s="40"/>
      <c r="H187" s="40"/>
      <c r="I187" s="144"/>
      <c r="J187" s="40"/>
      <c r="K187" s="40"/>
      <c r="L187" s="44"/>
      <c r="M187" s="250"/>
      <c r="N187" s="25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135</v>
      </c>
      <c r="AU187" s="17" t="s">
        <v>84</v>
      </c>
    </row>
    <row r="188" s="13" customFormat="1">
      <c r="A188" s="13"/>
      <c r="B188" s="253"/>
      <c r="C188" s="254"/>
      <c r="D188" s="248" t="s">
        <v>138</v>
      </c>
      <c r="E188" s="255" t="s">
        <v>1</v>
      </c>
      <c r="F188" s="256" t="s">
        <v>306</v>
      </c>
      <c r="G188" s="254"/>
      <c r="H188" s="257">
        <v>124.08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3" t="s">
        <v>138</v>
      </c>
      <c r="AU188" s="263" t="s">
        <v>84</v>
      </c>
      <c r="AV188" s="13" t="s">
        <v>84</v>
      </c>
      <c r="AW188" s="13" t="s">
        <v>31</v>
      </c>
      <c r="AX188" s="13" t="s">
        <v>74</v>
      </c>
      <c r="AY188" s="263" t="s">
        <v>125</v>
      </c>
    </row>
    <row r="189" s="13" customFormat="1">
      <c r="A189" s="13"/>
      <c r="B189" s="253"/>
      <c r="C189" s="254"/>
      <c r="D189" s="248" t="s">
        <v>138</v>
      </c>
      <c r="E189" s="255" t="s">
        <v>1</v>
      </c>
      <c r="F189" s="256" t="s">
        <v>307</v>
      </c>
      <c r="G189" s="254"/>
      <c r="H189" s="257">
        <v>84.325000000000003</v>
      </c>
      <c r="I189" s="258"/>
      <c r="J189" s="254"/>
      <c r="K189" s="254"/>
      <c r="L189" s="259"/>
      <c r="M189" s="260"/>
      <c r="N189" s="261"/>
      <c r="O189" s="261"/>
      <c r="P189" s="261"/>
      <c r="Q189" s="261"/>
      <c r="R189" s="261"/>
      <c r="S189" s="261"/>
      <c r="T189" s="26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3" t="s">
        <v>138</v>
      </c>
      <c r="AU189" s="263" t="s">
        <v>84</v>
      </c>
      <c r="AV189" s="13" t="s">
        <v>84</v>
      </c>
      <c r="AW189" s="13" t="s">
        <v>31</v>
      </c>
      <c r="AX189" s="13" t="s">
        <v>74</v>
      </c>
      <c r="AY189" s="263" t="s">
        <v>125</v>
      </c>
    </row>
    <row r="190" s="14" customFormat="1">
      <c r="A190" s="14"/>
      <c r="B190" s="264"/>
      <c r="C190" s="265"/>
      <c r="D190" s="248" t="s">
        <v>138</v>
      </c>
      <c r="E190" s="266" t="s">
        <v>1</v>
      </c>
      <c r="F190" s="267" t="s">
        <v>152</v>
      </c>
      <c r="G190" s="265"/>
      <c r="H190" s="268">
        <v>208.405</v>
      </c>
      <c r="I190" s="269"/>
      <c r="J190" s="265"/>
      <c r="K190" s="265"/>
      <c r="L190" s="270"/>
      <c r="M190" s="271"/>
      <c r="N190" s="272"/>
      <c r="O190" s="272"/>
      <c r="P190" s="272"/>
      <c r="Q190" s="272"/>
      <c r="R190" s="272"/>
      <c r="S190" s="272"/>
      <c r="T190" s="27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4" t="s">
        <v>138</v>
      </c>
      <c r="AU190" s="274" t="s">
        <v>84</v>
      </c>
      <c r="AV190" s="14" t="s">
        <v>153</v>
      </c>
      <c r="AW190" s="14" t="s">
        <v>31</v>
      </c>
      <c r="AX190" s="14" t="s">
        <v>82</v>
      </c>
      <c r="AY190" s="274" t="s">
        <v>125</v>
      </c>
    </row>
    <row r="191" s="2" customFormat="1" ht="16.5" customHeight="1">
      <c r="A191" s="38"/>
      <c r="B191" s="39"/>
      <c r="C191" s="235" t="s">
        <v>205</v>
      </c>
      <c r="D191" s="235" t="s">
        <v>128</v>
      </c>
      <c r="E191" s="236" t="s">
        <v>308</v>
      </c>
      <c r="F191" s="237" t="s">
        <v>309</v>
      </c>
      <c r="G191" s="238" t="s">
        <v>303</v>
      </c>
      <c r="H191" s="239">
        <v>208.405</v>
      </c>
      <c r="I191" s="240"/>
      <c r="J191" s="241">
        <f>ROUND(I191*H191,2)</f>
        <v>0</v>
      </c>
      <c r="K191" s="237" t="s">
        <v>132</v>
      </c>
      <c r="L191" s="44"/>
      <c r="M191" s="242" t="s">
        <v>1</v>
      </c>
      <c r="N191" s="243" t="s">
        <v>39</v>
      </c>
      <c r="O191" s="91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6" t="s">
        <v>153</v>
      </c>
      <c r="AT191" s="246" t="s">
        <v>128</v>
      </c>
      <c r="AU191" s="246" t="s">
        <v>84</v>
      </c>
      <c r="AY191" s="17" t="s">
        <v>125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7" t="s">
        <v>82</v>
      </c>
      <c r="BK191" s="247">
        <f>ROUND(I191*H191,2)</f>
        <v>0</v>
      </c>
      <c r="BL191" s="17" t="s">
        <v>153</v>
      </c>
      <c r="BM191" s="246" t="s">
        <v>310</v>
      </c>
    </row>
    <row r="192" s="2" customFormat="1">
      <c r="A192" s="38"/>
      <c r="B192" s="39"/>
      <c r="C192" s="40"/>
      <c r="D192" s="248" t="s">
        <v>135</v>
      </c>
      <c r="E192" s="40"/>
      <c r="F192" s="249" t="s">
        <v>311</v>
      </c>
      <c r="G192" s="40"/>
      <c r="H192" s="40"/>
      <c r="I192" s="144"/>
      <c r="J192" s="40"/>
      <c r="K192" s="40"/>
      <c r="L192" s="44"/>
      <c r="M192" s="250"/>
      <c r="N192" s="251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135</v>
      </c>
      <c r="AU192" s="17" t="s">
        <v>84</v>
      </c>
    </row>
    <row r="193" s="13" customFormat="1">
      <c r="A193" s="13"/>
      <c r="B193" s="253"/>
      <c r="C193" s="254"/>
      <c r="D193" s="248" t="s">
        <v>138</v>
      </c>
      <c r="E193" s="255" t="s">
        <v>1</v>
      </c>
      <c r="F193" s="256" t="s">
        <v>312</v>
      </c>
      <c r="G193" s="254"/>
      <c r="H193" s="257">
        <v>208.405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3" t="s">
        <v>138</v>
      </c>
      <c r="AU193" s="263" t="s">
        <v>84</v>
      </c>
      <c r="AV193" s="13" t="s">
        <v>84</v>
      </c>
      <c r="AW193" s="13" t="s">
        <v>31</v>
      </c>
      <c r="AX193" s="13" t="s">
        <v>82</v>
      </c>
      <c r="AY193" s="263" t="s">
        <v>125</v>
      </c>
    </row>
    <row r="194" s="2" customFormat="1" ht="21.75" customHeight="1">
      <c r="A194" s="38"/>
      <c r="B194" s="39"/>
      <c r="C194" s="235" t="s">
        <v>210</v>
      </c>
      <c r="D194" s="235" t="s">
        <v>128</v>
      </c>
      <c r="E194" s="236" t="s">
        <v>313</v>
      </c>
      <c r="F194" s="237" t="s">
        <v>314</v>
      </c>
      <c r="G194" s="238" t="s">
        <v>303</v>
      </c>
      <c r="H194" s="239">
        <v>208.405</v>
      </c>
      <c r="I194" s="240"/>
      <c r="J194" s="241">
        <f>ROUND(I194*H194,2)</f>
        <v>0</v>
      </c>
      <c r="K194" s="237" t="s">
        <v>132</v>
      </c>
      <c r="L194" s="44"/>
      <c r="M194" s="242" t="s">
        <v>1</v>
      </c>
      <c r="N194" s="243" t="s">
        <v>39</v>
      </c>
      <c r="O194" s="91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6" t="s">
        <v>153</v>
      </c>
      <c r="AT194" s="246" t="s">
        <v>128</v>
      </c>
      <c r="AU194" s="246" t="s">
        <v>84</v>
      </c>
      <c r="AY194" s="17" t="s">
        <v>125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7" t="s">
        <v>82</v>
      </c>
      <c r="BK194" s="247">
        <f>ROUND(I194*H194,2)</f>
        <v>0</v>
      </c>
      <c r="BL194" s="17" t="s">
        <v>153</v>
      </c>
      <c r="BM194" s="246" t="s">
        <v>315</v>
      </c>
    </row>
    <row r="195" s="2" customFormat="1">
      <c r="A195" s="38"/>
      <c r="B195" s="39"/>
      <c r="C195" s="40"/>
      <c r="D195" s="248" t="s">
        <v>135</v>
      </c>
      <c r="E195" s="40"/>
      <c r="F195" s="249" t="s">
        <v>316</v>
      </c>
      <c r="G195" s="40"/>
      <c r="H195" s="40"/>
      <c r="I195" s="144"/>
      <c r="J195" s="40"/>
      <c r="K195" s="40"/>
      <c r="L195" s="44"/>
      <c r="M195" s="250"/>
      <c r="N195" s="251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135</v>
      </c>
      <c r="AU195" s="17" t="s">
        <v>84</v>
      </c>
    </row>
    <row r="196" s="13" customFormat="1">
      <c r="A196" s="13"/>
      <c r="B196" s="253"/>
      <c r="C196" s="254"/>
      <c r="D196" s="248" t="s">
        <v>138</v>
      </c>
      <c r="E196" s="255" t="s">
        <v>1</v>
      </c>
      <c r="F196" s="256" t="s">
        <v>317</v>
      </c>
      <c r="G196" s="254"/>
      <c r="H196" s="257">
        <v>124.08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3" t="s">
        <v>138</v>
      </c>
      <c r="AU196" s="263" t="s">
        <v>84</v>
      </c>
      <c r="AV196" s="13" t="s">
        <v>84</v>
      </c>
      <c r="AW196" s="13" t="s">
        <v>31</v>
      </c>
      <c r="AX196" s="13" t="s">
        <v>74</v>
      </c>
      <c r="AY196" s="263" t="s">
        <v>125</v>
      </c>
    </row>
    <row r="197" s="13" customFormat="1">
      <c r="A197" s="13"/>
      <c r="B197" s="253"/>
      <c r="C197" s="254"/>
      <c r="D197" s="248" t="s">
        <v>138</v>
      </c>
      <c r="E197" s="255" t="s">
        <v>1</v>
      </c>
      <c r="F197" s="256" t="s">
        <v>318</v>
      </c>
      <c r="G197" s="254"/>
      <c r="H197" s="257">
        <v>84.325000000000003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3" t="s">
        <v>138</v>
      </c>
      <c r="AU197" s="263" t="s">
        <v>84</v>
      </c>
      <c r="AV197" s="13" t="s">
        <v>84</v>
      </c>
      <c r="AW197" s="13" t="s">
        <v>31</v>
      </c>
      <c r="AX197" s="13" t="s">
        <v>74</v>
      </c>
      <c r="AY197" s="263" t="s">
        <v>125</v>
      </c>
    </row>
    <row r="198" s="14" customFormat="1">
      <c r="A198" s="14"/>
      <c r="B198" s="264"/>
      <c r="C198" s="265"/>
      <c r="D198" s="248" t="s">
        <v>138</v>
      </c>
      <c r="E198" s="266" t="s">
        <v>1</v>
      </c>
      <c r="F198" s="267" t="s">
        <v>152</v>
      </c>
      <c r="G198" s="265"/>
      <c r="H198" s="268">
        <v>208.405</v>
      </c>
      <c r="I198" s="269"/>
      <c r="J198" s="265"/>
      <c r="K198" s="265"/>
      <c r="L198" s="270"/>
      <c r="M198" s="271"/>
      <c r="N198" s="272"/>
      <c r="O198" s="272"/>
      <c r="P198" s="272"/>
      <c r="Q198" s="272"/>
      <c r="R198" s="272"/>
      <c r="S198" s="272"/>
      <c r="T198" s="27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4" t="s">
        <v>138</v>
      </c>
      <c r="AU198" s="274" t="s">
        <v>84</v>
      </c>
      <c r="AV198" s="14" t="s">
        <v>153</v>
      </c>
      <c r="AW198" s="14" t="s">
        <v>31</v>
      </c>
      <c r="AX198" s="14" t="s">
        <v>82</v>
      </c>
      <c r="AY198" s="274" t="s">
        <v>125</v>
      </c>
    </row>
    <row r="199" s="2" customFormat="1" ht="21.75" customHeight="1">
      <c r="A199" s="38"/>
      <c r="B199" s="39"/>
      <c r="C199" s="235" t="s">
        <v>8</v>
      </c>
      <c r="D199" s="235" t="s">
        <v>128</v>
      </c>
      <c r="E199" s="236" t="s">
        <v>319</v>
      </c>
      <c r="F199" s="237" t="s">
        <v>320</v>
      </c>
      <c r="G199" s="238" t="s">
        <v>303</v>
      </c>
      <c r="H199" s="239">
        <v>1875.645</v>
      </c>
      <c r="I199" s="240"/>
      <c r="J199" s="241">
        <f>ROUND(I199*H199,2)</f>
        <v>0</v>
      </c>
      <c r="K199" s="237" t="s">
        <v>132</v>
      </c>
      <c r="L199" s="44"/>
      <c r="M199" s="242" t="s">
        <v>1</v>
      </c>
      <c r="N199" s="243" t="s">
        <v>39</v>
      </c>
      <c r="O199" s="91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153</v>
      </c>
      <c r="AT199" s="246" t="s">
        <v>128</v>
      </c>
      <c r="AU199" s="246" t="s">
        <v>84</v>
      </c>
      <c r="AY199" s="17" t="s">
        <v>125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82</v>
      </c>
      <c r="BK199" s="247">
        <f>ROUND(I199*H199,2)</f>
        <v>0</v>
      </c>
      <c r="BL199" s="17" t="s">
        <v>153</v>
      </c>
      <c r="BM199" s="246" t="s">
        <v>321</v>
      </c>
    </row>
    <row r="200" s="2" customFormat="1">
      <c r="A200" s="38"/>
      <c r="B200" s="39"/>
      <c r="C200" s="40"/>
      <c r="D200" s="248" t="s">
        <v>135</v>
      </c>
      <c r="E200" s="40"/>
      <c r="F200" s="249" t="s">
        <v>322</v>
      </c>
      <c r="G200" s="40"/>
      <c r="H200" s="40"/>
      <c r="I200" s="144"/>
      <c r="J200" s="40"/>
      <c r="K200" s="40"/>
      <c r="L200" s="44"/>
      <c r="M200" s="250"/>
      <c r="N200" s="25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135</v>
      </c>
      <c r="AU200" s="17" t="s">
        <v>84</v>
      </c>
    </row>
    <row r="201" s="13" customFormat="1">
      <c r="A201" s="13"/>
      <c r="B201" s="253"/>
      <c r="C201" s="254"/>
      <c r="D201" s="248" t="s">
        <v>138</v>
      </c>
      <c r="E201" s="255" t="s">
        <v>1</v>
      </c>
      <c r="F201" s="256" t="s">
        <v>323</v>
      </c>
      <c r="G201" s="254"/>
      <c r="H201" s="257">
        <v>1875.645</v>
      </c>
      <c r="I201" s="258"/>
      <c r="J201" s="254"/>
      <c r="K201" s="254"/>
      <c r="L201" s="259"/>
      <c r="M201" s="260"/>
      <c r="N201" s="261"/>
      <c r="O201" s="261"/>
      <c r="P201" s="261"/>
      <c r="Q201" s="261"/>
      <c r="R201" s="261"/>
      <c r="S201" s="261"/>
      <c r="T201" s="26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3" t="s">
        <v>138</v>
      </c>
      <c r="AU201" s="263" t="s">
        <v>84</v>
      </c>
      <c r="AV201" s="13" t="s">
        <v>84</v>
      </c>
      <c r="AW201" s="13" t="s">
        <v>31</v>
      </c>
      <c r="AX201" s="13" t="s">
        <v>82</v>
      </c>
      <c r="AY201" s="263" t="s">
        <v>125</v>
      </c>
    </row>
    <row r="202" s="2" customFormat="1" ht="16.5" customHeight="1">
      <c r="A202" s="38"/>
      <c r="B202" s="39"/>
      <c r="C202" s="235" t="s">
        <v>221</v>
      </c>
      <c r="D202" s="235" t="s">
        <v>128</v>
      </c>
      <c r="E202" s="236" t="s">
        <v>324</v>
      </c>
      <c r="F202" s="237" t="s">
        <v>325</v>
      </c>
      <c r="G202" s="238" t="s">
        <v>303</v>
      </c>
      <c r="H202" s="239">
        <v>208.405</v>
      </c>
      <c r="I202" s="240"/>
      <c r="J202" s="241">
        <f>ROUND(I202*H202,2)</f>
        <v>0</v>
      </c>
      <c r="K202" s="237" t="s">
        <v>132</v>
      </c>
      <c r="L202" s="44"/>
      <c r="M202" s="242" t="s">
        <v>1</v>
      </c>
      <c r="N202" s="243" t="s">
        <v>39</v>
      </c>
      <c r="O202" s="91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6" t="s">
        <v>153</v>
      </c>
      <c r="AT202" s="246" t="s">
        <v>128</v>
      </c>
      <c r="AU202" s="246" t="s">
        <v>84</v>
      </c>
      <c r="AY202" s="17" t="s">
        <v>125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7" t="s">
        <v>82</v>
      </c>
      <c r="BK202" s="247">
        <f>ROUND(I202*H202,2)</f>
        <v>0</v>
      </c>
      <c r="BL202" s="17" t="s">
        <v>153</v>
      </c>
      <c r="BM202" s="246" t="s">
        <v>326</v>
      </c>
    </row>
    <row r="203" s="2" customFormat="1">
      <c r="A203" s="38"/>
      <c r="B203" s="39"/>
      <c r="C203" s="40"/>
      <c r="D203" s="248" t="s">
        <v>135</v>
      </c>
      <c r="E203" s="40"/>
      <c r="F203" s="249" t="s">
        <v>327</v>
      </c>
      <c r="G203" s="40"/>
      <c r="H203" s="40"/>
      <c r="I203" s="144"/>
      <c r="J203" s="40"/>
      <c r="K203" s="40"/>
      <c r="L203" s="44"/>
      <c r="M203" s="250"/>
      <c r="N203" s="25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135</v>
      </c>
      <c r="AU203" s="17" t="s">
        <v>84</v>
      </c>
    </row>
    <row r="204" s="13" customFormat="1">
      <c r="A204" s="13"/>
      <c r="B204" s="253"/>
      <c r="C204" s="254"/>
      <c r="D204" s="248" t="s">
        <v>138</v>
      </c>
      <c r="E204" s="255" t="s">
        <v>1</v>
      </c>
      <c r="F204" s="256" t="s">
        <v>328</v>
      </c>
      <c r="G204" s="254"/>
      <c r="H204" s="257">
        <v>124.08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3" t="s">
        <v>138</v>
      </c>
      <c r="AU204" s="263" t="s">
        <v>84</v>
      </c>
      <c r="AV204" s="13" t="s">
        <v>84</v>
      </c>
      <c r="AW204" s="13" t="s">
        <v>31</v>
      </c>
      <c r="AX204" s="13" t="s">
        <v>74</v>
      </c>
      <c r="AY204" s="263" t="s">
        <v>125</v>
      </c>
    </row>
    <row r="205" s="13" customFormat="1">
      <c r="A205" s="13"/>
      <c r="B205" s="253"/>
      <c r="C205" s="254"/>
      <c r="D205" s="248" t="s">
        <v>138</v>
      </c>
      <c r="E205" s="255" t="s">
        <v>1</v>
      </c>
      <c r="F205" s="256" t="s">
        <v>329</v>
      </c>
      <c r="G205" s="254"/>
      <c r="H205" s="257">
        <v>84.325000000000003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3" t="s">
        <v>138</v>
      </c>
      <c r="AU205" s="263" t="s">
        <v>84</v>
      </c>
      <c r="AV205" s="13" t="s">
        <v>84</v>
      </c>
      <c r="AW205" s="13" t="s">
        <v>31</v>
      </c>
      <c r="AX205" s="13" t="s">
        <v>74</v>
      </c>
      <c r="AY205" s="263" t="s">
        <v>125</v>
      </c>
    </row>
    <row r="206" s="14" customFormat="1">
      <c r="A206" s="14"/>
      <c r="B206" s="264"/>
      <c r="C206" s="265"/>
      <c r="D206" s="248" t="s">
        <v>138</v>
      </c>
      <c r="E206" s="266" t="s">
        <v>1</v>
      </c>
      <c r="F206" s="267" t="s">
        <v>152</v>
      </c>
      <c r="G206" s="265"/>
      <c r="H206" s="268">
        <v>208.405</v>
      </c>
      <c r="I206" s="269"/>
      <c r="J206" s="265"/>
      <c r="K206" s="265"/>
      <c r="L206" s="270"/>
      <c r="M206" s="271"/>
      <c r="N206" s="272"/>
      <c r="O206" s="272"/>
      <c r="P206" s="272"/>
      <c r="Q206" s="272"/>
      <c r="R206" s="272"/>
      <c r="S206" s="272"/>
      <c r="T206" s="27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4" t="s">
        <v>138</v>
      </c>
      <c r="AU206" s="274" t="s">
        <v>84</v>
      </c>
      <c r="AV206" s="14" t="s">
        <v>153</v>
      </c>
      <c r="AW206" s="14" t="s">
        <v>31</v>
      </c>
      <c r="AX206" s="14" t="s">
        <v>82</v>
      </c>
      <c r="AY206" s="274" t="s">
        <v>125</v>
      </c>
    </row>
    <row r="207" s="2" customFormat="1" ht="21.75" customHeight="1">
      <c r="A207" s="38"/>
      <c r="B207" s="39"/>
      <c r="C207" s="235" t="s">
        <v>227</v>
      </c>
      <c r="D207" s="235" t="s">
        <v>128</v>
      </c>
      <c r="E207" s="236" t="s">
        <v>330</v>
      </c>
      <c r="F207" s="237" t="s">
        <v>331</v>
      </c>
      <c r="G207" s="238" t="s">
        <v>332</v>
      </c>
      <c r="H207" s="239">
        <v>3</v>
      </c>
      <c r="I207" s="240"/>
      <c r="J207" s="241">
        <f>ROUND(I207*H207,2)</f>
        <v>0</v>
      </c>
      <c r="K207" s="237" t="s">
        <v>132</v>
      </c>
      <c r="L207" s="44"/>
      <c r="M207" s="242" t="s">
        <v>1</v>
      </c>
      <c r="N207" s="243" t="s">
        <v>39</v>
      </c>
      <c r="O207" s="91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153</v>
      </c>
      <c r="AT207" s="246" t="s">
        <v>128</v>
      </c>
      <c r="AU207" s="246" t="s">
        <v>84</v>
      </c>
      <c r="AY207" s="17" t="s">
        <v>125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7" t="s">
        <v>82</v>
      </c>
      <c r="BK207" s="247">
        <f>ROUND(I207*H207,2)</f>
        <v>0</v>
      </c>
      <c r="BL207" s="17" t="s">
        <v>153</v>
      </c>
      <c r="BM207" s="246" t="s">
        <v>333</v>
      </c>
    </row>
    <row r="208" s="2" customFormat="1">
      <c r="A208" s="38"/>
      <c r="B208" s="39"/>
      <c r="C208" s="40"/>
      <c r="D208" s="248" t="s">
        <v>135</v>
      </c>
      <c r="E208" s="40"/>
      <c r="F208" s="249" t="s">
        <v>334</v>
      </c>
      <c r="G208" s="40"/>
      <c r="H208" s="40"/>
      <c r="I208" s="144"/>
      <c r="J208" s="40"/>
      <c r="K208" s="40"/>
      <c r="L208" s="44"/>
      <c r="M208" s="250"/>
      <c r="N208" s="25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135</v>
      </c>
      <c r="AU208" s="17" t="s">
        <v>84</v>
      </c>
    </row>
    <row r="209" s="13" customFormat="1">
      <c r="A209" s="13"/>
      <c r="B209" s="253"/>
      <c r="C209" s="254"/>
      <c r="D209" s="248" t="s">
        <v>138</v>
      </c>
      <c r="E209" s="255" t="s">
        <v>1</v>
      </c>
      <c r="F209" s="256" t="s">
        <v>335</v>
      </c>
      <c r="G209" s="254"/>
      <c r="H209" s="257">
        <v>3</v>
      </c>
      <c r="I209" s="258"/>
      <c r="J209" s="254"/>
      <c r="K209" s="254"/>
      <c r="L209" s="259"/>
      <c r="M209" s="260"/>
      <c r="N209" s="261"/>
      <c r="O209" s="261"/>
      <c r="P209" s="261"/>
      <c r="Q209" s="261"/>
      <c r="R209" s="261"/>
      <c r="S209" s="261"/>
      <c r="T209" s="26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3" t="s">
        <v>138</v>
      </c>
      <c r="AU209" s="263" t="s">
        <v>84</v>
      </c>
      <c r="AV209" s="13" t="s">
        <v>84</v>
      </c>
      <c r="AW209" s="13" t="s">
        <v>31</v>
      </c>
      <c r="AX209" s="13" t="s">
        <v>82</v>
      </c>
      <c r="AY209" s="263" t="s">
        <v>125</v>
      </c>
    </row>
    <row r="210" s="2" customFormat="1" ht="21.75" customHeight="1">
      <c r="A210" s="38"/>
      <c r="B210" s="39"/>
      <c r="C210" s="235" t="s">
        <v>336</v>
      </c>
      <c r="D210" s="235" t="s">
        <v>128</v>
      </c>
      <c r="E210" s="236" t="s">
        <v>337</v>
      </c>
      <c r="F210" s="237" t="s">
        <v>338</v>
      </c>
      <c r="G210" s="238" t="s">
        <v>332</v>
      </c>
      <c r="H210" s="239">
        <v>3</v>
      </c>
      <c r="I210" s="240"/>
      <c r="J210" s="241">
        <f>ROUND(I210*H210,2)</f>
        <v>0</v>
      </c>
      <c r="K210" s="237" t="s">
        <v>132</v>
      </c>
      <c r="L210" s="44"/>
      <c r="M210" s="242" t="s">
        <v>1</v>
      </c>
      <c r="N210" s="243" t="s">
        <v>39</v>
      </c>
      <c r="O210" s="91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153</v>
      </c>
      <c r="AT210" s="246" t="s">
        <v>128</v>
      </c>
      <c r="AU210" s="246" t="s">
        <v>84</v>
      </c>
      <c r="AY210" s="17" t="s">
        <v>125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7" t="s">
        <v>82</v>
      </c>
      <c r="BK210" s="247">
        <f>ROUND(I210*H210,2)</f>
        <v>0</v>
      </c>
      <c r="BL210" s="17" t="s">
        <v>153</v>
      </c>
      <c r="BM210" s="246" t="s">
        <v>339</v>
      </c>
    </row>
    <row r="211" s="2" customFormat="1">
      <c r="A211" s="38"/>
      <c r="B211" s="39"/>
      <c r="C211" s="40"/>
      <c r="D211" s="248" t="s">
        <v>135</v>
      </c>
      <c r="E211" s="40"/>
      <c r="F211" s="249" t="s">
        <v>340</v>
      </c>
      <c r="G211" s="40"/>
      <c r="H211" s="40"/>
      <c r="I211" s="144"/>
      <c r="J211" s="40"/>
      <c r="K211" s="40"/>
      <c r="L211" s="44"/>
      <c r="M211" s="250"/>
      <c r="N211" s="251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135</v>
      </c>
      <c r="AU211" s="17" t="s">
        <v>84</v>
      </c>
    </row>
    <row r="212" s="13" customFormat="1">
      <c r="A212" s="13"/>
      <c r="B212" s="253"/>
      <c r="C212" s="254"/>
      <c r="D212" s="248" t="s">
        <v>138</v>
      </c>
      <c r="E212" s="255" t="s">
        <v>1</v>
      </c>
      <c r="F212" s="256" t="s">
        <v>335</v>
      </c>
      <c r="G212" s="254"/>
      <c r="H212" s="257">
        <v>3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3" t="s">
        <v>138</v>
      </c>
      <c r="AU212" s="263" t="s">
        <v>84</v>
      </c>
      <c r="AV212" s="13" t="s">
        <v>84</v>
      </c>
      <c r="AW212" s="13" t="s">
        <v>31</v>
      </c>
      <c r="AX212" s="13" t="s">
        <v>82</v>
      </c>
      <c r="AY212" s="263" t="s">
        <v>125</v>
      </c>
    </row>
    <row r="213" s="2" customFormat="1" ht="21.75" customHeight="1">
      <c r="A213" s="38"/>
      <c r="B213" s="39"/>
      <c r="C213" s="235" t="s">
        <v>341</v>
      </c>
      <c r="D213" s="235" t="s">
        <v>128</v>
      </c>
      <c r="E213" s="236" t="s">
        <v>342</v>
      </c>
      <c r="F213" s="237" t="s">
        <v>343</v>
      </c>
      <c r="G213" s="238" t="s">
        <v>332</v>
      </c>
      <c r="H213" s="239">
        <v>15</v>
      </c>
      <c r="I213" s="240"/>
      <c r="J213" s="241">
        <f>ROUND(I213*H213,2)</f>
        <v>0</v>
      </c>
      <c r="K213" s="237" t="s">
        <v>132</v>
      </c>
      <c r="L213" s="44"/>
      <c r="M213" s="242" t="s">
        <v>1</v>
      </c>
      <c r="N213" s="243" t="s">
        <v>39</v>
      </c>
      <c r="O213" s="91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6" t="s">
        <v>153</v>
      </c>
      <c r="AT213" s="246" t="s">
        <v>128</v>
      </c>
      <c r="AU213" s="246" t="s">
        <v>84</v>
      </c>
      <c r="AY213" s="17" t="s">
        <v>125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7" t="s">
        <v>82</v>
      </c>
      <c r="BK213" s="247">
        <f>ROUND(I213*H213,2)</f>
        <v>0</v>
      </c>
      <c r="BL213" s="17" t="s">
        <v>153</v>
      </c>
      <c r="BM213" s="246" t="s">
        <v>344</v>
      </c>
    </row>
    <row r="214" s="2" customFormat="1">
      <c r="A214" s="38"/>
      <c r="B214" s="39"/>
      <c r="C214" s="40"/>
      <c r="D214" s="248" t="s">
        <v>135</v>
      </c>
      <c r="E214" s="40"/>
      <c r="F214" s="249" t="s">
        <v>345</v>
      </c>
      <c r="G214" s="40"/>
      <c r="H214" s="40"/>
      <c r="I214" s="144"/>
      <c r="J214" s="40"/>
      <c r="K214" s="40"/>
      <c r="L214" s="44"/>
      <c r="M214" s="250"/>
      <c r="N214" s="251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135</v>
      </c>
      <c r="AU214" s="17" t="s">
        <v>84</v>
      </c>
    </row>
    <row r="215" s="13" customFormat="1">
      <c r="A215" s="13"/>
      <c r="B215" s="253"/>
      <c r="C215" s="254"/>
      <c r="D215" s="248" t="s">
        <v>138</v>
      </c>
      <c r="E215" s="255" t="s">
        <v>1</v>
      </c>
      <c r="F215" s="256" t="s">
        <v>346</v>
      </c>
      <c r="G215" s="254"/>
      <c r="H215" s="257">
        <v>15</v>
      </c>
      <c r="I215" s="258"/>
      <c r="J215" s="254"/>
      <c r="K215" s="254"/>
      <c r="L215" s="259"/>
      <c r="M215" s="260"/>
      <c r="N215" s="261"/>
      <c r="O215" s="261"/>
      <c r="P215" s="261"/>
      <c r="Q215" s="261"/>
      <c r="R215" s="261"/>
      <c r="S215" s="261"/>
      <c r="T215" s="26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3" t="s">
        <v>138</v>
      </c>
      <c r="AU215" s="263" t="s">
        <v>84</v>
      </c>
      <c r="AV215" s="13" t="s">
        <v>84</v>
      </c>
      <c r="AW215" s="13" t="s">
        <v>31</v>
      </c>
      <c r="AX215" s="13" t="s">
        <v>82</v>
      </c>
      <c r="AY215" s="263" t="s">
        <v>125</v>
      </c>
    </row>
    <row r="216" s="2" customFormat="1" ht="21.75" customHeight="1">
      <c r="A216" s="38"/>
      <c r="B216" s="39"/>
      <c r="C216" s="235" t="s">
        <v>347</v>
      </c>
      <c r="D216" s="235" t="s">
        <v>128</v>
      </c>
      <c r="E216" s="236" t="s">
        <v>348</v>
      </c>
      <c r="F216" s="237" t="s">
        <v>349</v>
      </c>
      <c r="G216" s="238" t="s">
        <v>332</v>
      </c>
      <c r="H216" s="239">
        <v>3</v>
      </c>
      <c r="I216" s="240"/>
      <c r="J216" s="241">
        <f>ROUND(I216*H216,2)</f>
        <v>0</v>
      </c>
      <c r="K216" s="237" t="s">
        <v>132</v>
      </c>
      <c r="L216" s="44"/>
      <c r="M216" s="242" t="s">
        <v>1</v>
      </c>
      <c r="N216" s="243" t="s">
        <v>39</v>
      </c>
      <c r="O216" s="91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6" t="s">
        <v>153</v>
      </c>
      <c r="AT216" s="246" t="s">
        <v>128</v>
      </c>
      <c r="AU216" s="246" t="s">
        <v>84</v>
      </c>
      <c r="AY216" s="17" t="s">
        <v>125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7" t="s">
        <v>82</v>
      </c>
      <c r="BK216" s="247">
        <f>ROUND(I216*H216,2)</f>
        <v>0</v>
      </c>
      <c r="BL216" s="17" t="s">
        <v>153</v>
      </c>
      <c r="BM216" s="246" t="s">
        <v>350</v>
      </c>
    </row>
    <row r="217" s="2" customFormat="1">
      <c r="A217" s="38"/>
      <c r="B217" s="39"/>
      <c r="C217" s="40"/>
      <c r="D217" s="248" t="s">
        <v>135</v>
      </c>
      <c r="E217" s="40"/>
      <c r="F217" s="249" t="s">
        <v>351</v>
      </c>
      <c r="G217" s="40"/>
      <c r="H217" s="40"/>
      <c r="I217" s="144"/>
      <c r="J217" s="40"/>
      <c r="K217" s="40"/>
      <c r="L217" s="44"/>
      <c r="M217" s="250"/>
      <c r="N217" s="251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135</v>
      </c>
      <c r="AU217" s="17" t="s">
        <v>84</v>
      </c>
    </row>
    <row r="218" s="13" customFormat="1">
      <c r="A218" s="13"/>
      <c r="B218" s="253"/>
      <c r="C218" s="254"/>
      <c r="D218" s="248" t="s">
        <v>138</v>
      </c>
      <c r="E218" s="255" t="s">
        <v>1</v>
      </c>
      <c r="F218" s="256" t="s">
        <v>335</v>
      </c>
      <c r="G218" s="254"/>
      <c r="H218" s="257">
        <v>3</v>
      </c>
      <c r="I218" s="258"/>
      <c r="J218" s="254"/>
      <c r="K218" s="254"/>
      <c r="L218" s="259"/>
      <c r="M218" s="260"/>
      <c r="N218" s="261"/>
      <c r="O218" s="261"/>
      <c r="P218" s="261"/>
      <c r="Q218" s="261"/>
      <c r="R218" s="261"/>
      <c r="S218" s="261"/>
      <c r="T218" s="26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3" t="s">
        <v>138</v>
      </c>
      <c r="AU218" s="263" t="s">
        <v>84</v>
      </c>
      <c r="AV218" s="13" t="s">
        <v>84</v>
      </c>
      <c r="AW218" s="13" t="s">
        <v>31</v>
      </c>
      <c r="AX218" s="13" t="s">
        <v>82</v>
      </c>
      <c r="AY218" s="263" t="s">
        <v>125</v>
      </c>
    </row>
    <row r="219" s="2" customFormat="1" ht="21.75" customHeight="1">
      <c r="A219" s="38"/>
      <c r="B219" s="39"/>
      <c r="C219" s="235" t="s">
        <v>7</v>
      </c>
      <c r="D219" s="235" t="s">
        <v>128</v>
      </c>
      <c r="E219" s="236" t="s">
        <v>352</v>
      </c>
      <c r="F219" s="237" t="s">
        <v>353</v>
      </c>
      <c r="G219" s="238" t="s">
        <v>332</v>
      </c>
      <c r="H219" s="239">
        <v>15</v>
      </c>
      <c r="I219" s="240"/>
      <c r="J219" s="241">
        <f>ROUND(I219*H219,2)</f>
        <v>0</v>
      </c>
      <c r="K219" s="237" t="s">
        <v>132</v>
      </c>
      <c r="L219" s="44"/>
      <c r="M219" s="242" t="s">
        <v>1</v>
      </c>
      <c r="N219" s="243" t="s">
        <v>39</v>
      </c>
      <c r="O219" s="91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6" t="s">
        <v>153</v>
      </c>
      <c r="AT219" s="246" t="s">
        <v>128</v>
      </c>
      <c r="AU219" s="246" t="s">
        <v>84</v>
      </c>
      <c r="AY219" s="17" t="s">
        <v>125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17" t="s">
        <v>82</v>
      </c>
      <c r="BK219" s="247">
        <f>ROUND(I219*H219,2)</f>
        <v>0</v>
      </c>
      <c r="BL219" s="17" t="s">
        <v>153</v>
      </c>
      <c r="BM219" s="246" t="s">
        <v>354</v>
      </c>
    </row>
    <row r="220" s="2" customFormat="1">
      <c r="A220" s="38"/>
      <c r="B220" s="39"/>
      <c r="C220" s="40"/>
      <c r="D220" s="248" t="s">
        <v>135</v>
      </c>
      <c r="E220" s="40"/>
      <c r="F220" s="249" t="s">
        <v>355</v>
      </c>
      <c r="G220" s="40"/>
      <c r="H220" s="40"/>
      <c r="I220" s="144"/>
      <c r="J220" s="40"/>
      <c r="K220" s="40"/>
      <c r="L220" s="44"/>
      <c r="M220" s="250"/>
      <c r="N220" s="251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135</v>
      </c>
      <c r="AU220" s="17" t="s">
        <v>84</v>
      </c>
    </row>
    <row r="221" s="13" customFormat="1">
      <c r="A221" s="13"/>
      <c r="B221" s="253"/>
      <c r="C221" s="254"/>
      <c r="D221" s="248" t="s">
        <v>138</v>
      </c>
      <c r="E221" s="255" t="s">
        <v>1</v>
      </c>
      <c r="F221" s="256" t="s">
        <v>346</v>
      </c>
      <c r="G221" s="254"/>
      <c r="H221" s="257">
        <v>15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3" t="s">
        <v>138</v>
      </c>
      <c r="AU221" s="263" t="s">
        <v>84</v>
      </c>
      <c r="AV221" s="13" t="s">
        <v>84</v>
      </c>
      <c r="AW221" s="13" t="s">
        <v>31</v>
      </c>
      <c r="AX221" s="13" t="s">
        <v>82</v>
      </c>
      <c r="AY221" s="263" t="s">
        <v>125</v>
      </c>
    </row>
    <row r="222" s="2" customFormat="1" ht="21.75" customHeight="1">
      <c r="A222" s="38"/>
      <c r="B222" s="39"/>
      <c r="C222" s="235" t="s">
        <v>356</v>
      </c>
      <c r="D222" s="235" t="s">
        <v>128</v>
      </c>
      <c r="E222" s="236" t="s">
        <v>357</v>
      </c>
      <c r="F222" s="237" t="s">
        <v>358</v>
      </c>
      <c r="G222" s="238" t="s">
        <v>332</v>
      </c>
      <c r="H222" s="239">
        <v>3</v>
      </c>
      <c r="I222" s="240"/>
      <c r="J222" s="241">
        <f>ROUND(I222*H222,2)</f>
        <v>0</v>
      </c>
      <c r="K222" s="237" t="s">
        <v>132</v>
      </c>
      <c r="L222" s="44"/>
      <c r="M222" s="242" t="s">
        <v>1</v>
      </c>
      <c r="N222" s="243" t="s">
        <v>39</v>
      </c>
      <c r="O222" s="91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6" t="s">
        <v>153</v>
      </c>
      <c r="AT222" s="246" t="s">
        <v>128</v>
      </c>
      <c r="AU222" s="246" t="s">
        <v>84</v>
      </c>
      <c r="AY222" s="17" t="s">
        <v>125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7" t="s">
        <v>82</v>
      </c>
      <c r="BK222" s="247">
        <f>ROUND(I222*H222,2)</f>
        <v>0</v>
      </c>
      <c r="BL222" s="17" t="s">
        <v>153</v>
      </c>
      <c r="BM222" s="246" t="s">
        <v>359</v>
      </c>
    </row>
    <row r="223" s="2" customFormat="1">
      <c r="A223" s="38"/>
      <c r="B223" s="39"/>
      <c r="C223" s="40"/>
      <c r="D223" s="248" t="s">
        <v>135</v>
      </c>
      <c r="E223" s="40"/>
      <c r="F223" s="249" t="s">
        <v>360</v>
      </c>
      <c r="G223" s="40"/>
      <c r="H223" s="40"/>
      <c r="I223" s="144"/>
      <c r="J223" s="40"/>
      <c r="K223" s="40"/>
      <c r="L223" s="44"/>
      <c r="M223" s="250"/>
      <c r="N223" s="251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135</v>
      </c>
      <c r="AU223" s="17" t="s">
        <v>84</v>
      </c>
    </row>
    <row r="224" s="13" customFormat="1">
      <c r="A224" s="13"/>
      <c r="B224" s="253"/>
      <c r="C224" s="254"/>
      <c r="D224" s="248" t="s">
        <v>138</v>
      </c>
      <c r="E224" s="255" t="s">
        <v>1</v>
      </c>
      <c r="F224" s="256" t="s">
        <v>335</v>
      </c>
      <c r="G224" s="254"/>
      <c r="H224" s="257">
        <v>3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3" t="s">
        <v>138</v>
      </c>
      <c r="AU224" s="263" t="s">
        <v>84</v>
      </c>
      <c r="AV224" s="13" t="s">
        <v>84</v>
      </c>
      <c r="AW224" s="13" t="s">
        <v>31</v>
      </c>
      <c r="AX224" s="13" t="s">
        <v>82</v>
      </c>
      <c r="AY224" s="263" t="s">
        <v>125</v>
      </c>
    </row>
    <row r="225" s="2" customFormat="1" ht="16.5" customHeight="1">
      <c r="A225" s="38"/>
      <c r="B225" s="39"/>
      <c r="C225" s="235" t="s">
        <v>361</v>
      </c>
      <c r="D225" s="235" t="s">
        <v>128</v>
      </c>
      <c r="E225" s="236" t="s">
        <v>362</v>
      </c>
      <c r="F225" s="237" t="s">
        <v>363</v>
      </c>
      <c r="G225" s="238" t="s">
        <v>332</v>
      </c>
      <c r="H225" s="239">
        <v>3</v>
      </c>
      <c r="I225" s="240"/>
      <c r="J225" s="241">
        <f>ROUND(I225*H225,2)</f>
        <v>0</v>
      </c>
      <c r="K225" s="237" t="s">
        <v>132</v>
      </c>
      <c r="L225" s="44"/>
      <c r="M225" s="242" t="s">
        <v>1</v>
      </c>
      <c r="N225" s="243" t="s">
        <v>39</v>
      </c>
      <c r="O225" s="91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6" t="s">
        <v>153</v>
      </c>
      <c r="AT225" s="246" t="s">
        <v>128</v>
      </c>
      <c r="AU225" s="246" t="s">
        <v>84</v>
      </c>
      <c r="AY225" s="17" t="s">
        <v>125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17" t="s">
        <v>82</v>
      </c>
      <c r="BK225" s="247">
        <f>ROUND(I225*H225,2)</f>
        <v>0</v>
      </c>
      <c r="BL225" s="17" t="s">
        <v>153</v>
      </c>
      <c r="BM225" s="246" t="s">
        <v>364</v>
      </c>
    </row>
    <row r="226" s="2" customFormat="1">
      <c r="A226" s="38"/>
      <c r="B226" s="39"/>
      <c r="C226" s="40"/>
      <c r="D226" s="248" t="s">
        <v>135</v>
      </c>
      <c r="E226" s="40"/>
      <c r="F226" s="249" t="s">
        <v>365</v>
      </c>
      <c r="G226" s="40"/>
      <c r="H226" s="40"/>
      <c r="I226" s="144"/>
      <c r="J226" s="40"/>
      <c r="K226" s="40"/>
      <c r="L226" s="44"/>
      <c r="M226" s="250"/>
      <c r="N226" s="251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135</v>
      </c>
      <c r="AU226" s="17" t="s">
        <v>84</v>
      </c>
    </row>
    <row r="227" s="13" customFormat="1">
      <c r="A227" s="13"/>
      <c r="B227" s="253"/>
      <c r="C227" s="254"/>
      <c r="D227" s="248" t="s">
        <v>138</v>
      </c>
      <c r="E227" s="255" t="s">
        <v>1</v>
      </c>
      <c r="F227" s="256" t="s">
        <v>335</v>
      </c>
      <c r="G227" s="254"/>
      <c r="H227" s="257">
        <v>3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3" t="s">
        <v>138</v>
      </c>
      <c r="AU227" s="263" t="s">
        <v>84</v>
      </c>
      <c r="AV227" s="13" t="s">
        <v>84</v>
      </c>
      <c r="AW227" s="13" t="s">
        <v>31</v>
      </c>
      <c r="AX227" s="13" t="s">
        <v>82</v>
      </c>
      <c r="AY227" s="263" t="s">
        <v>125</v>
      </c>
    </row>
    <row r="228" s="2" customFormat="1" ht="21.75" customHeight="1">
      <c r="A228" s="38"/>
      <c r="B228" s="39"/>
      <c r="C228" s="235" t="s">
        <v>366</v>
      </c>
      <c r="D228" s="235" t="s">
        <v>128</v>
      </c>
      <c r="E228" s="236" t="s">
        <v>367</v>
      </c>
      <c r="F228" s="237" t="s">
        <v>368</v>
      </c>
      <c r="G228" s="238" t="s">
        <v>332</v>
      </c>
      <c r="H228" s="239">
        <v>15</v>
      </c>
      <c r="I228" s="240"/>
      <c r="J228" s="241">
        <f>ROUND(I228*H228,2)</f>
        <v>0</v>
      </c>
      <c r="K228" s="237" t="s">
        <v>132</v>
      </c>
      <c r="L228" s="44"/>
      <c r="M228" s="242" t="s">
        <v>1</v>
      </c>
      <c r="N228" s="243" t="s">
        <v>39</v>
      </c>
      <c r="O228" s="91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6" t="s">
        <v>153</v>
      </c>
      <c r="AT228" s="246" t="s">
        <v>128</v>
      </c>
      <c r="AU228" s="246" t="s">
        <v>84</v>
      </c>
      <c r="AY228" s="17" t="s">
        <v>125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17" t="s">
        <v>82</v>
      </c>
      <c r="BK228" s="247">
        <f>ROUND(I228*H228,2)</f>
        <v>0</v>
      </c>
      <c r="BL228" s="17" t="s">
        <v>153</v>
      </c>
      <c r="BM228" s="246" t="s">
        <v>369</v>
      </c>
    </row>
    <row r="229" s="2" customFormat="1">
      <c r="A229" s="38"/>
      <c r="B229" s="39"/>
      <c r="C229" s="40"/>
      <c r="D229" s="248" t="s">
        <v>135</v>
      </c>
      <c r="E229" s="40"/>
      <c r="F229" s="249" t="s">
        <v>370</v>
      </c>
      <c r="G229" s="40"/>
      <c r="H229" s="40"/>
      <c r="I229" s="144"/>
      <c r="J229" s="40"/>
      <c r="K229" s="40"/>
      <c r="L229" s="44"/>
      <c r="M229" s="250"/>
      <c r="N229" s="251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135</v>
      </c>
      <c r="AU229" s="17" t="s">
        <v>84</v>
      </c>
    </row>
    <row r="230" s="13" customFormat="1">
      <c r="A230" s="13"/>
      <c r="B230" s="253"/>
      <c r="C230" s="254"/>
      <c r="D230" s="248" t="s">
        <v>138</v>
      </c>
      <c r="E230" s="255" t="s">
        <v>1</v>
      </c>
      <c r="F230" s="256" t="s">
        <v>346</v>
      </c>
      <c r="G230" s="254"/>
      <c r="H230" s="257">
        <v>15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3" t="s">
        <v>138</v>
      </c>
      <c r="AU230" s="263" t="s">
        <v>84</v>
      </c>
      <c r="AV230" s="13" t="s">
        <v>84</v>
      </c>
      <c r="AW230" s="13" t="s">
        <v>31</v>
      </c>
      <c r="AX230" s="13" t="s">
        <v>82</v>
      </c>
      <c r="AY230" s="263" t="s">
        <v>125</v>
      </c>
    </row>
    <row r="231" s="2" customFormat="1" ht="33" customHeight="1">
      <c r="A231" s="38"/>
      <c r="B231" s="39"/>
      <c r="C231" s="235" t="s">
        <v>371</v>
      </c>
      <c r="D231" s="235" t="s">
        <v>128</v>
      </c>
      <c r="E231" s="236" t="s">
        <v>372</v>
      </c>
      <c r="F231" s="237" t="s">
        <v>373</v>
      </c>
      <c r="G231" s="238" t="s">
        <v>188</v>
      </c>
      <c r="H231" s="239">
        <v>58</v>
      </c>
      <c r="I231" s="240"/>
      <c r="J231" s="241">
        <f>ROUND(I231*H231,2)</f>
        <v>0</v>
      </c>
      <c r="K231" s="237" t="s">
        <v>1</v>
      </c>
      <c r="L231" s="44"/>
      <c r="M231" s="242" t="s">
        <v>1</v>
      </c>
      <c r="N231" s="243" t="s">
        <v>39</v>
      </c>
      <c r="O231" s="91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6" t="s">
        <v>153</v>
      </c>
      <c r="AT231" s="246" t="s">
        <v>128</v>
      </c>
      <c r="AU231" s="246" t="s">
        <v>84</v>
      </c>
      <c r="AY231" s="17" t="s">
        <v>125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17" t="s">
        <v>82</v>
      </c>
      <c r="BK231" s="247">
        <f>ROUND(I231*H231,2)</f>
        <v>0</v>
      </c>
      <c r="BL231" s="17" t="s">
        <v>153</v>
      </c>
      <c r="BM231" s="246" t="s">
        <v>374</v>
      </c>
    </row>
    <row r="232" s="2" customFormat="1">
      <c r="A232" s="38"/>
      <c r="B232" s="39"/>
      <c r="C232" s="40"/>
      <c r="D232" s="248" t="s">
        <v>135</v>
      </c>
      <c r="E232" s="40"/>
      <c r="F232" s="249" t="s">
        <v>373</v>
      </c>
      <c r="G232" s="40"/>
      <c r="H232" s="40"/>
      <c r="I232" s="144"/>
      <c r="J232" s="40"/>
      <c r="K232" s="40"/>
      <c r="L232" s="44"/>
      <c r="M232" s="250"/>
      <c r="N232" s="251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135</v>
      </c>
      <c r="AU232" s="17" t="s">
        <v>84</v>
      </c>
    </row>
    <row r="233" s="13" customFormat="1">
      <c r="A233" s="13"/>
      <c r="B233" s="253"/>
      <c r="C233" s="254"/>
      <c r="D233" s="248" t="s">
        <v>138</v>
      </c>
      <c r="E233" s="255" t="s">
        <v>1</v>
      </c>
      <c r="F233" s="256" t="s">
        <v>375</v>
      </c>
      <c r="G233" s="254"/>
      <c r="H233" s="257">
        <v>61</v>
      </c>
      <c r="I233" s="258"/>
      <c r="J233" s="254"/>
      <c r="K233" s="254"/>
      <c r="L233" s="259"/>
      <c r="M233" s="260"/>
      <c r="N233" s="261"/>
      <c r="O233" s="261"/>
      <c r="P233" s="261"/>
      <c r="Q233" s="261"/>
      <c r="R233" s="261"/>
      <c r="S233" s="261"/>
      <c r="T233" s="26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3" t="s">
        <v>138</v>
      </c>
      <c r="AU233" s="263" t="s">
        <v>84</v>
      </c>
      <c r="AV233" s="13" t="s">
        <v>84</v>
      </c>
      <c r="AW233" s="13" t="s">
        <v>31</v>
      </c>
      <c r="AX233" s="13" t="s">
        <v>74</v>
      </c>
      <c r="AY233" s="263" t="s">
        <v>125</v>
      </c>
    </row>
    <row r="234" s="13" customFormat="1">
      <c r="A234" s="13"/>
      <c r="B234" s="253"/>
      <c r="C234" s="254"/>
      <c r="D234" s="248" t="s">
        <v>138</v>
      </c>
      <c r="E234" s="255" t="s">
        <v>1</v>
      </c>
      <c r="F234" s="256" t="s">
        <v>376</v>
      </c>
      <c r="G234" s="254"/>
      <c r="H234" s="257">
        <v>-3</v>
      </c>
      <c r="I234" s="258"/>
      <c r="J234" s="254"/>
      <c r="K234" s="254"/>
      <c r="L234" s="259"/>
      <c r="M234" s="260"/>
      <c r="N234" s="261"/>
      <c r="O234" s="261"/>
      <c r="P234" s="261"/>
      <c r="Q234" s="261"/>
      <c r="R234" s="261"/>
      <c r="S234" s="261"/>
      <c r="T234" s="26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3" t="s">
        <v>138</v>
      </c>
      <c r="AU234" s="263" t="s">
        <v>84</v>
      </c>
      <c r="AV234" s="13" t="s">
        <v>84</v>
      </c>
      <c r="AW234" s="13" t="s">
        <v>31</v>
      </c>
      <c r="AX234" s="13" t="s">
        <v>74</v>
      </c>
      <c r="AY234" s="263" t="s">
        <v>125</v>
      </c>
    </row>
    <row r="235" s="14" customFormat="1">
      <c r="A235" s="14"/>
      <c r="B235" s="264"/>
      <c r="C235" s="265"/>
      <c r="D235" s="248" t="s">
        <v>138</v>
      </c>
      <c r="E235" s="266" t="s">
        <v>1</v>
      </c>
      <c r="F235" s="267" t="s">
        <v>152</v>
      </c>
      <c r="G235" s="265"/>
      <c r="H235" s="268">
        <v>58</v>
      </c>
      <c r="I235" s="269"/>
      <c r="J235" s="265"/>
      <c r="K235" s="265"/>
      <c r="L235" s="270"/>
      <c r="M235" s="271"/>
      <c r="N235" s="272"/>
      <c r="O235" s="272"/>
      <c r="P235" s="272"/>
      <c r="Q235" s="272"/>
      <c r="R235" s="272"/>
      <c r="S235" s="272"/>
      <c r="T235" s="27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4" t="s">
        <v>138</v>
      </c>
      <c r="AU235" s="274" t="s">
        <v>84</v>
      </c>
      <c r="AV235" s="14" t="s">
        <v>153</v>
      </c>
      <c r="AW235" s="14" t="s">
        <v>31</v>
      </c>
      <c r="AX235" s="14" t="s">
        <v>82</v>
      </c>
      <c r="AY235" s="274" t="s">
        <v>125</v>
      </c>
    </row>
    <row r="236" s="2" customFormat="1" ht="21.75" customHeight="1">
      <c r="A236" s="38"/>
      <c r="B236" s="39"/>
      <c r="C236" s="235" t="s">
        <v>377</v>
      </c>
      <c r="D236" s="235" t="s">
        <v>128</v>
      </c>
      <c r="E236" s="236" t="s">
        <v>378</v>
      </c>
      <c r="F236" s="237" t="s">
        <v>379</v>
      </c>
      <c r="G236" s="238" t="s">
        <v>332</v>
      </c>
      <c r="H236" s="239">
        <v>12</v>
      </c>
      <c r="I236" s="240"/>
      <c r="J236" s="241">
        <f>ROUND(I236*H236,2)</f>
        <v>0</v>
      </c>
      <c r="K236" s="237" t="s">
        <v>132</v>
      </c>
      <c r="L236" s="44"/>
      <c r="M236" s="242" t="s">
        <v>1</v>
      </c>
      <c r="N236" s="243" t="s">
        <v>39</v>
      </c>
      <c r="O236" s="91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6" t="s">
        <v>153</v>
      </c>
      <c r="AT236" s="246" t="s">
        <v>128</v>
      </c>
      <c r="AU236" s="246" t="s">
        <v>84</v>
      </c>
      <c r="AY236" s="17" t="s">
        <v>125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17" t="s">
        <v>82</v>
      </c>
      <c r="BK236" s="247">
        <f>ROUND(I236*H236,2)</f>
        <v>0</v>
      </c>
      <c r="BL236" s="17" t="s">
        <v>153</v>
      </c>
      <c r="BM236" s="246" t="s">
        <v>380</v>
      </c>
    </row>
    <row r="237" s="2" customFormat="1">
      <c r="A237" s="38"/>
      <c r="B237" s="39"/>
      <c r="C237" s="40"/>
      <c r="D237" s="248" t="s">
        <v>135</v>
      </c>
      <c r="E237" s="40"/>
      <c r="F237" s="249" t="s">
        <v>381</v>
      </c>
      <c r="G237" s="40"/>
      <c r="H237" s="40"/>
      <c r="I237" s="144"/>
      <c r="J237" s="40"/>
      <c r="K237" s="40"/>
      <c r="L237" s="44"/>
      <c r="M237" s="250"/>
      <c r="N237" s="251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135</v>
      </c>
      <c r="AU237" s="17" t="s">
        <v>84</v>
      </c>
    </row>
    <row r="238" s="13" customFormat="1">
      <c r="A238" s="13"/>
      <c r="B238" s="253"/>
      <c r="C238" s="254"/>
      <c r="D238" s="248" t="s">
        <v>138</v>
      </c>
      <c r="E238" s="255" t="s">
        <v>1</v>
      </c>
      <c r="F238" s="256" t="s">
        <v>382</v>
      </c>
      <c r="G238" s="254"/>
      <c r="H238" s="257">
        <v>12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3" t="s">
        <v>138</v>
      </c>
      <c r="AU238" s="263" t="s">
        <v>84</v>
      </c>
      <c r="AV238" s="13" t="s">
        <v>84</v>
      </c>
      <c r="AW238" s="13" t="s">
        <v>31</v>
      </c>
      <c r="AX238" s="13" t="s">
        <v>82</v>
      </c>
      <c r="AY238" s="263" t="s">
        <v>125</v>
      </c>
    </row>
    <row r="239" s="2" customFormat="1" ht="21.75" customHeight="1">
      <c r="A239" s="38"/>
      <c r="B239" s="39"/>
      <c r="C239" s="235" t="s">
        <v>383</v>
      </c>
      <c r="D239" s="235" t="s">
        <v>128</v>
      </c>
      <c r="E239" s="236" t="s">
        <v>384</v>
      </c>
      <c r="F239" s="237" t="s">
        <v>385</v>
      </c>
      <c r="G239" s="238" t="s">
        <v>332</v>
      </c>
      <c r="H239" s="239">
        <v>12</v>
      </c>
      <c r="I239" s="240"/>
      <c r="J239" s="241">
        <f>ROUND(I239*H239,2)</f>
        <v>0</v>
      </c>
      <c r="K239" s="237" t="s">
        <v>132</v>
      </c>
      <c r="L239" s="44"/>
      <c r="M239" s="242" t="s">
        <v>1</v>
      </c>
      <c r="N239" s="243" t="s">
        <v>39</v>
      </c>
      <c r="O239" s="91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6" t="s">
        <v>153</v>
      </c>
      <c r="AT239" s="246" t="s">
        <v>128</v>
      </c>
      <c r="AU239" s="246" t="s">
        <v>84</v>
      </c>
      <c r="AY239" s="17" t="s">
        <v>125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17" t="s">
        <v>82</v>
      </c>
      <c r="BK239" s="247">
        <f>ROUND(I239*H239,2)</f>
        <v>0</v>
      </c>
      <c r="BL239" s="17" t="s">
        <v>153</v>
      </c>
      <c r="BM239" s="246" t="s">
        <v>386</v>
      </c>
    </row>
    <row r="240" s="2" customFormat="1">
      <c r="A240" s="38"/>
      <c r="B240" s="39"/>
      <c r="C240" s="40"/>
      <c r="D240" s="248" t="s">
        <v>135</v>
      </c>
      <c r="E240" s="40"/>
      <c r="F240" s="249" t="s">
        <v>387</v>
      </c>
      <c r="G240" s="40"/>
      <c r="H240" s="40"/>
      <c r="I240" s="144"/>
      <c r="J240" s="40"/>
      <c r="K240" s="40"/>
      <c r="L240" s="44"/>
      <c r="M240" s="250"/>
      <c r="N240" s="251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135</v>
      </c>
      <c r="AU240" s="17" t="s">
        <v>84</v>
      </c>
    </row>
    <row r="241" s="13" customFormat="1">
      <c r="A241" s="13"/>
      <c r="B241" s="253"/>
      <c r="C241" s="254"/>
      <c r="D241" s="248" t="s">
        <v>138</v>
      </c>
      <c r="E241" s="255" t="s">
        <v>1</v>
      </c>
      <c r="F241" s="256" t="s">
        <v>382</v>
      </c>
      <c r="G241" s="254"/>
      <c r="H241" s="257">
        <v>12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3" t="s">
        <v>138</v>
      </c>
      <c r="AU241" s="263" t="s">
        <v>84</v>
      </c>
      <c r="AV241" s="13" t="s">
        <v>84</v>
      </c>
      <c r="AW241" s="13" t="s">
        <v>31</v>
      </c>
      <c r="AX241" s="13" t="s">
        <v>82</v>
      </c>
      <c r="AY241" s="263" t="s">
        <v>125</v>
      </c>
    </row>
    <row r="242" s="2" customFormat="1" ht="21.75" customHeight="1">
      <c r="A242" s="38"/>
      <c r="B242" s="39"/>
      <c r="C242" s="290" t="s">
        <v>388</v>
      </c>
      <c r="D242" s="290" t="s">
        <v>389</v>
      </c>
      <c r="E242" s="291" t="s">
        <v>390</v>
      </c>
      <c r="F242" s="292" t="s">
        <v>391</v>
      </c>
      <c r="G242" s="293" t="s">
        <v>332</v>
      </c>
      <c r="H242" s="294">
        <v>12</v>
      </c>
      <c r="I242" s="295"/>
      <c r="J242" s="296">
        <f>ROUND(I242*H242,2)</f>
        <v>0</v>
      </c>
      <c r="K242" s="292" t="s">
        <v>1</v>
      </c>
      <c r="L242" s="297"/>
      <c r="M242" s="298" t="s">
        <v>1</v>
      </c>
      <c r="N242" s="299" t="s">
        <v>39</v>
      </c>
      <c r="O242" s="91"/>
      <c r="P242" s="244">
        <f>O242*H242</f>
        <v>0</v>
      </c>
      <c r="Q242" s="244">
        <v>0.0030000000000000001</v>
      </c>
      <c r="R242" s="244">
        <f>Q242*H242</f>
        <v>0.036000000000000004</v>
      </c>
      <c r="S242" s="244">
        <v>0</v>
      </c>
      <c r="T242" s="245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6" t="s">
        <v>172</v>
      </c>
      <c r="AT242" s="246" t="s">
        <v>389</v>
      </c>
      <c r="AU242" s="246" t="s">
        <v>84</v>
      </c>
      <c r="AY242" s="17" t="s">
        <v>125</v>
      </c>
      <c r="BE242" s="247">
        <f>IF(N242="základní",J242,0)</f>
        <v>0</v>
      </c>
      <c r="BF242" s="247">
        <f>IF(N242="snížená",J242,0)</f>
        <v>0</v>
      </c>
      <c r="BG242" s="247">
        <f>IF(N242="zákl. přenesená",J242,0)</f>
        <v>0</v>
      </c>
      <c r="BH242" s="247">
        <f>IF(N242="sníž. přenesená",J242,0)</f>
        <v>0</v>
      </c>
      <c r="BI242" s="247">
        <f>IF(N242="nulová",J242,0)</f>
        <v>0</v>
      </c>
      <c r="BJ242" s="17" t="s">
        <v>82</v>
      </c>
      <c r="BK242" s="247">
        <f>ROUND(I242*H242,2)</f>
        <v>0</v>
      </c>
      <c r="BL242" s="17" t="s">
        <v>153</v>
      </c>
      <c r="BM242" s="246" t="s">
        <v>392</v>
      </c>
    </row>
    <row r="243" s="2" customFormat="1">
      <c r="A243" s="38"/>
      <c r="B243" s="39"/>
      <c r="C243" s="40"/>
      <c r="D243" s="248" t="s">
        <v>135</v>
      </c>
      <c r="E243" s="40"/>
      <c r="F243" s="249" t="s">
        <v>393</v>
      </c>
      <c r="G243" s="40"/>
      <c r="H243" s="40"/>
      <c r="I243" s="144"/>
      <c r="J243" s="40"/>
      <c r="K243" s="40"/>
      <c r="L243" s="44"/>
      <c r="M243" s="250"/>
      <c r="N243" s="251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135</v>
      </c>
      <c r="AU243" s="17" t="s">
        <v>84</v>
      </c>
    </row>
    <row r="244" s="13" customFormat="1">
      <c r="A244" s="13"/>
      <c r="B244" s="253"/>
      <c r="C244" s="254"/>
      <c r="D244" s="248" t="s">
        <v>138</v>
      </c>
      <c r="E244" s="255" t="s">
        <v>1</v>
      </c>
      <c r="F244" s="256" t="s">
        <v>382</v>
      </c>
      <c r="G244" s="254"/>
      <c r="H244" s="257">
        <v>12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3" t="s">
        <v>138</v>
      </c>
      <c r="AU244" s="263" t="s">
        <v>84</v>
      </c>
      <c r="AV244" s="13" t="s">
        <v>84</v>
      </c>
      <c r="AW244" s="13" t="s">
        <v>31</v>
      </c>
      <c r="AX244" s="13" t="s">
        <v>82</v>
      </c>
      <c r="AY244" s="263" t="s">
        <v>125</v>
      </c>
    </row>
    <row r="245" s="2" customFormat="1" ht="16.5" customHeight="1">
      <c r="A245" s="38"/>
      <c r="B245" s="39"/>
      <c r="C245" s="290" t="s">
        <v>394</v>
      </c>
      <c r="D245" s="290" t="s">
        <v>389</v>
      </c>
      <c r="E245" s="291" t="s">
        <v>395</v>
      </c>
      <c r="F245" s="292" t="s">
        <v>396</v>
      </c>
      <c r="G245" s="293" t="s">
        <v>332</v>
      </c>
      <c r="H245" s="294">
        <v>36</v>
      </c>
      <c r="I245" s="295"/>
      <c r="J245" s="296">
        <f>ROUND(I245*H245,2)</f>
        <v>0</v>
      </c>
      <c r="K245" s="292" t="s">
        <v>132</v>
      </c>
      <c r="L245" s="297"/>
      <c r="M245" s="298" t="s">
        <v>1</v>
      </c>
      <c r="N245" s="299" t="s">
        <v>39</v>
      </c>
      <c r="O245" s="91"/>
      <c r="P245" s="244">
        <f>O245*H245</f>
        <v>0</v>
      </c>
      <c r="Q245" s="244">
        <v>0.0047200000000000002</v>
      </c>
      <c r="R245" s="244">
        <f>Q245*H245</f>
        <v>0.16992000000000002</v>
      </c>
      <c r="S245" s="244">
        <v>0</v>
      </c>
      <c r="T245" s="24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6" t="s">
        <v>172</v>
      </c>
      <c r="AT245" s="246" t="s">
        <v>389</v>
      </c>
      <c r="AU245" s="246" t="s">
        <v>84</v>
      </c>
      <c r="AY245" s="17" t="s">
        <v>125</v>
      </c>
      <c r="BE245" s="247">
        <f>IF(N245="základní",J245,0)</f>
        <v>0</v>
      </c>
      <c r="BF245" s="247">
        <f>IF(N245="snížená",J245,0)</f>
        <v>0</v>
      </c>
      <c r="BG245" s="247">
        <f>IF(N245="zákl. přenesená",J245,0)</f>
        <v>0</v>
      </c>
      <c r="BH245" s="247">
        <f>IF(N245="sníž. přenesená",J245,0)</f>
        <v>0</v>
      </c>
      <c r="BI245" s="247">
        <f>IF(N245="nulová",J245,0)</f>
        <v>0</v>
      </c>
      <c r="BJ245" s="17" t="s">
        <v>82</v>
      </c>
      <c r="BK245" s="247">
        <f>ROUND(I245*H245,2)</f>
        <v>0</v>
      </c>
      <c r="BL245" s="17" t="s">
        <v>153</v>
      </c>
      <c r="BM245" s="246" t="s">
        <v>397</v>
      </c>
    </row>
    <row r="246" s="2" customFormat="1">
      <c r="A246" s="38"/>
      <c r="B246" s="39"/>
      <c r="C246" s="40"/>
      <c r="D246" s="248" t="s">
        <v>135</v>
      </c>
      <c r="E246" s="40"/>
      <c r="F246" s="249" t="s">
        <v>396</v>
      </c>
      <c r="G246" s="40"/>
      <c r="H246" s="40"/>
      <c r="I246" s="144"/>
      <c r="J246" s="40"/>
      <c r="K246" s="40"/>
      <c r="L246" s="44"/>
      <c r="M246" s="250"/>
      <c r="N246" s="251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135</v>
      </c>
      <c r="AU246" s="17" t="s">
        <v>84</v>
      </c>
    </row>
    <row r="247" s="13" customFormat="1">
      <c r="A247" s="13"/>
      <c r="B247" s="253"/>
      <c r="C247" s="254"/>
      <c r="D247" s="248" t="s">
        <v>138</v>
      </c>
      <c r="E247" s="255" t="s">
        <v>1</v>
      </c>
      <c r="F247" s="256" t="s">
        <v>398</v>
      </c>
      <c r="G247" s="254"/>
      <c r="H247" s="257">
        <v>36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3" t="s">
        <v>138</v>
      </c>
      <c r="AU247" s="263" t="s">
        <v>84</v>
      </c>
      <c r="AV247" s="13" t="s">
        <v>84</v>
      </c>
      <c r="AW247" s="13" t="s">
        <v>31</v>
      </c>
      <c r="AX247" s="13" t="s">
        <v>82</v>
      </c>
      <c r="AY247" s="263" t="s">
        <v>125</v>
      </c>
    </row>
    <row r="248" s="2" customFormat="1" ht="16.5" customHeight="1">
      <c r="A248" s="38"/>
      <c r="B248" s="39"/>
      <c r="C248" s="290" t="s">
        <v>399</v>
      </c>
      <c r="D248" s="290" t="s">
        <v>389</v>
      </c>
      <c r="E248" s="291" t="s">
        <v>400</v>
      </c>
      <c r="F248" s="292" t="s">
        <v>401</v>
      </c>
      <c r="G248" s="293" t="s">
        <v>245</v>
      </c>
      <c r="H248" s="294">
        <v>12</v>
      </c>
      <c r="I248" s="295"/>
      <c r="J248" s="296">
        <f>ROUND(I248*H248,2)</f>
        <v>0</v>
      </c>
      <c r="K248" s="292" t="s">
        <v>132</v>
      </c>
      <c r="L248" s="297"/>
      <c r="M248" s="298" t="s">
        <v>1</v>
      </c>
      <c r="N248" s="299" t="s">
        <v>39</v>
      </c>
      <c r="O248" s="91"/>
      <c r="P248" s="244">
        <f>O248*H248</f>
        <v>0</v>
      </c>
      <c r="Q248" s="244">
        <v>0.00050000000000000001</v>
      </c>
      <c r="R248" s="244">
        <f>Q248*H248</f>
        <v>0.0060000000000000001</v>
      </c>
      <c r="S248" s="244">
        <v>0</v>
      </c>
      <c r="T248" s="24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6" t="s">
        <v>172</v>
      </c>
      <c r="AT248" s="246" t="s">
        <v>389</v>
      </c>
      <c r="AU248" s="246" t="s">
        <v>84</v>
      </c>
      <c r="AY248" s="17" t="s">
        <v>125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7" t="s">
        <v>82</v>
      </c>
      <c r="BK248" s="247">
        <f>ROUND(I248*H248,2)</f>
        <v>0</v>
      </c>
      <c r="BL248" s="17" t="s">
        <v>153</v>
      </c>
      <c r="BM248" s="246" t="s">
        <v>402</v>
      </c>
    </row>
    <row r="249" s="2" customFormat="1">
      <c r="A249" s="38"/>
      <c r="B249" s="39"/>
      <c r="C249" s="40"/>
      <c r="D249" s="248" t="s">
        <v>135</v>
      </c>
      <c r="E249" s="40"/>
      <c r="F249" s="249" t="s">
        <v>401</v>
      </c>
      <c r="G249" s="40"/>
      <c r="H249" s="40"/>
      <c r="I249" s="144"/>
      <c r="J249" s="40"/>
      <c r="K249" s="40"/>
      <c r="L249" s="44"/>
      <c r="M249" s="250"/>
      <c r="N249" s="251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135</v>
      </c>
      <c r="AU249" s="17" t="s">
        <v>84</v>
      </c>
    </row>
    <row r="250" s="13" customFormat="1">
      <c r="A250" s="13"/>
      <c r="B250" s="253"/>
      <c r="C250" s="254"/>
      <c r="D250" s="248" t="s">
        <v>138</v>
      </c>
      <c r="E250" s="255" t="s">
        <v>1</v>
      </c>
      <c r="F250" s="256" t="s">
        <v>382</v>
      </c>
      <c r="G250" s="254"/>
      <c r="H250" s="257">
        <v>12</v>
      </c>
      <c r="I250" s="258"/>
      <c r="J250" s="254"/>
      <c r="K250" s="254"/>
      <c r="L250" s="259"/>
      <c r="M250" s="260"/>
      <c r="N250" s="261"/>
      <c r="O250" s="261"/>
      <c r="P250" s="261"/>
      <c r="Q250" s="261"/>
      <c r="R250" s="261"/>
      <c r="S250" s="261"/>
      <c r="T250" s="26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3" t="s">
        <v>138</v>
      </c>
      <c r="AU250" s="263" t="s">
        <v>84</v>
      </c>
      <c r="AV250" s="13" t="s">
        <v>84</v>
      </c>
      <c r="AW250" s="13" t="s">
        <v>31</v>
      </c>
      <c r="AX250" s="13" t="s">
        <v>82</v>
      </c>
      <c r="AY250" s="263" t="s">
        <v>125</v>
      </c>
    </row>
    <row r="251" s="2" customFormat="1" ht="16.5" customHeight="1">
      <c r="A251" s="38"/>
      <c r="B251" s="39"/>
      <c r="C251" s="235" t="s">
        <v>403</v>
      </c>
      <c r="D251" s="235" t="s">
        <v>128</v>
      </c>
      <c r="E251" s="236" t="s">
        <v>404</v>
      </c>
      <c r="F251" s="237" t="s">
        <v>405</v>
      </c>
      <c r="G251" s="238" t="s">
        <v>245</v>
      </c>
      <c r="H251" s="239">
        <v>5424</v>
      </c>
      <c r="I251" s="240"/>
      <c r="J251" s="241">
        <f>ROUND(I251*H251,2)</f>
        <v>0</v>
      </c>
      <c r="K251" s="237" t="s">
        <v>132</v>
      </c>
      <c r="L251" s="44"/>
      <c r="M251" s="242" t="s">
        <v>1</v>
      </c>
      <c r="N251" s="243" t="s">
        <v>39</v>
      </c>
      <c r="O251" s="91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6" t="s">
        <v>153</v>
      </c>
      <c r="AT251" s="246" t="s">
        <v>128</v>
      </c>
      <c r="AU251" s="246" t="s">
        <v>84</v>
      </c>
      <c r="AY251" s="17" t="s">
        <v>125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17" t="s">
        <v>82</v>
      </c>
      <c r="BK251" s="247">
        <f>ROUND(I251*H251,2)</f>
        <v>0</v>
      </c>
      <c r="BL251" s="17" t="s">
        <v>153</v>
      </c>
      <c r="BM251" s="246" t="s">
        <v>406</v>
      </c>
    </row>
    <row r="252" s="2" customFormat="1">
      <c r="A252" s="38"/>
      <c r="B252" s="39"/>
      <c r="C252" s="40"/>
      <c r="D252" s="248" t="s">
        <v>135</v>
      </c>
      <c r="E252" s="40"/>
      <c r="F252" s="249" t="s">
        <v>407</v>
      </c>
      <c r="G252" s="40"/>
      <c r="H252" s="40"/>
      <c r="I252" s="144"/>
      <c r="J252" s="40"/>
      <c r="K252" s="40"/>
      <c r="L252" s="44"/>
      <c r="M252" s="250"/>
      <c r="N252" s="251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135</v>
      </c>
      <c r="AU252" s="17" t="s">
        <v>84</v>
      </c>
    </row>
    <row r="253" s="13" customFormat="1">
      <c r="A253" s="13"/>
      <c r="B253" s="253"/>
      <c r="C253" s="254"/>
      <c r="D253" s="248" t="s">
        <v>138</v>
      </c>
      <c r="E253" s="255" t="s">
        <v>1</v>
      </c>
      <c r="F253" s="256" t="s">
        <v>408</v>
      </c>
      <c r="G253" s="254"/>
      <c r="H253" s="257">
        <v>2105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3" t="s">
        <v>138</v>
      </c>
      <c r="AU253" s="263" t="s">
        <v>84</v>
      </c>
      <c r="AV253" s="13" t="s">
        <v>84</v>
      </c>
      <c r="AW253" s="13" t="s">
        <v>31</v>
      </c>
      <c r="AX253" s="13" t="s">
        <v>74</v>
      </c>
      <c r="AY253" s="263" t="s">
        <v>125</v>
      </c>
    </row>
    <row r="254" s="13" customFormat="1">
      <c r="A254" s="13"/>
      <c r="B254" s="253"/>
      <c r="C254" s="254"/>
      <c r="D254" s="248" t="s">
        <v>138</v>
      </c>
      <c r="E254" s="255" t="s">
        <v>1</v>
      </c>
      <c r="F254" s="256" t="s">
        <v>409</v>
      </c>
      <c r="G254" s="254"/>
      <c r="H254" s="257">
        <v>537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3" t="s">
        <v>138</v>
      </c>
      <c r="AU254" s="263" t="s">
        <v>84</v>
      </c>
      <c r="AV254" s="13" t="s">
        <v>84</v>
      </c>
      <c r="AW254" s="13" t="s">
        <v>31</v>
      </c>
      <c r="AX254" s="13" t="s">
        <v>74</v>
      </c>
      <c r="AY254" s="263" t="s">
        <v>125</v>
      </c>
    </row>
    <row r="255" s="13" customFormat="1">
      <c r="A255" s="13"/>
      <c r="B255" s="253"/>
      <c r="C255" s="254"/>
      <c r="D255" s="248" t="s">
        <v>138</v>
      </c>
      <c r="E255" s="255" t="s">
        <v>1</v>
      </c>
      <c r="F255" s="256" t="s">
        <v>410</v>
      </c>
      <c r="G255" s="254"/>
      <c r="H255" s="257">
        <v>61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3" t="s">
        <v>138</v>
      </c>
      <c r="AU255" s="263" t="s">
        <v>84</v>
      </c>
      <c r="AV255" s="13" t="s">
        <v>84</v>
      </c>
      <c r="AW255" s="13" t="s">
        <v>31</v>
      </c>
      <c r="AX255" s="13" t="s">
        <v>74</v>
      </c>
      <c r="AY255" s="263" t="s">
        <v>125</v>
      </c>
    </row>
    <row r="256" s="13" customFormat="1">
      <c r="A256" s="13"/>
      <c r="B256" s="253"/>
      <c r="C256" s="254"/>
      <c r="D256" s="248" t="s">
        <v>138</v>
      </c>
      <c r="E256" s="255" t="s">
        <v>1</v>
      </c>
      <c r="F256" s="256" t="s">
        <v>411</v>
      </c>
      <c r="G256" s="254"/>
      <c r="H256" s="257">
        <v>2562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3" t="s">
        <v>138</v>
      </c>
      <c r="AU256" s="263" t="s">
        <v>84</v>
      </c>
      <c r="AV256" s="13" t="s">
        <v>84</v>
      </c>
      <c r="AW256" s="13" t="s">
        <v>31</v>
      </c>
      <c r="AX256" s="13" t="s">
        <v>74</v>
      </c>
      <c r="AY256" s="263" t="s">
        <v>125</v>
      </c>
    </row>
    <row r="257" s="13" customFormat="1">
      <c r="A257" s="13"/>
      <c r="B257" s="253"/>
      <c r="C257" s="254"/>
      <c r="D257" s="248" t="s">
        <v>138</v>
      </c>
      <c r="E257" s="255" t="s">
        <v>1</v>
      </c>
      <c r="F257" s="256" t="s">
        <v>412</v>
      </c>
      <c r="G257" s="254"/>
      <c r="H257" s="257">
        <v>105</v>
      </c>
      <c r="I257" s="258"/>
      <c r="J257" s="254"/>
      <c r="K257" s="254"/>
      <c r="L257" s="259"/>
      <c r="M257" s="260"/>
      <c r="N257" s="261"/>
      <c r="O257" s="261"/>
      <c r="P257" s="261"/>
      <c r="Q257" s="261"/>
      <c r="R257" s="261"/>
      <c r="S257" s="261"/>
      <c r="T257" s="26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3" t="s">
        <v>138</v>
      </c>
      <c r="AU257" s="263" t="s">
        <v>84</v>
      </c>
      <c r="AV257" s="13" t="s">
        <v>84</v>
      </c>
      <c r="AW257" s="13" t="s">
        <v>31</v>
      </c>
      <c r="AX257" s="13" t="s">
        <v>74</v>
      </c>
      <c r="AY257" s="263" t="s">
        <v>125</v>
      </c>
    </row>
    <row r="258" s="13" customFormat="1">
      <c r="A258" s="13"/>
      <c r="B258" s="253"/>
      <c r="C258" s="254"/>
      <c r="D258" s="248" t="s">
        <v>138</v>
      </c>
      <c r="E258" s="255" t="s">
        <v>1</v>
      </c>
      <c r="F258" s="256" t="s">
        <v>413</v>
      </c>
      <c r="G258" s="254"/>
      <c r="H258" s="257">
        <v>54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3" t="s">
        <v>138</v>
      </c>
      <c r="AU258" s="263" t="s">
        <v>84</v>
      </c>
      <c r="AV258" s="13" t="s">
        <v>84</v>
      </c>
      <c r="AW258" s="13" t="s">
        <v>31</v>
      </c>
      <c r="AX258" s="13" t="s">
        <v>74</v>
      </c>
      <c r="AY258" s="263" t="s">
        <v>125</v>
      </c>
    </row>
    <row r="259" s="14" customFormat="1">
      <c r="A259" s="14"/>
      <c r="B259" s="264"/>
      <c r="C259" s="265"/>
      <c r="D259" s="248" t="s">
        <v>138</v>
      </c>
      <c r="E259" s="266" t="s">
        <v>1</v>
      </c>
      <c r="F259" s="267" t="s">
        <v>152</v>
      </c>
      <c r="G259" s="265"/>
      <c r="H259" s="268">
        <v>5424</v>
      </c>
      <c r="I259" s="269"/>
      <c r="J259" s="265"/>
      <c r="K259" s="265"/>
      <c r="L259" s="270"/>
      <c r="M259" s="271"/>
      <c r="N259" s="272"/>
      <c r="O259" s="272"/>
      <c r="P259" s="272"/>
      <c r="Q259" s="272"/>
      <c r="R259" s="272"/>
      <c r="S259" s="272"/>
      <c r="T259" s="27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4" t="s">
        <v>138</v>
      </c>
      <c r="AU259" s="274" t="s">
        <v>84</v>
      </c>
      <c r="AV259" s="14" t="s">
        <v>153</v>
      </c>
      <c r="AW259" s="14" t="s">
        <v>31</v>
      </c>
      <c r="AX259" s="14" t="s">
        <v>82</v>
      </c>
      <c r="AY259" s="274" t="s">
        <v>125</v>
      </c>
    </row>
    <row r="260" s="12" customFormat="1" ht="22.8" customHeight="1">
      <c r="A260" s="12"/>
      <c r="B260" s="219"/>
      <c r="C260" s="220"/>
      <c r="D260" s="221" t="s">
        <v>73</v>
      </c>
      <c r="E260" s="233" t="s">
        <v>124</v>
      </c>
      <c r="F260" s="233" t="s">
        <v>414</v>
      </c>
      <c r="G260" s="220"/>
      <c r="H260" s="220"/>
      <c r="I260" s="223"/>
      <c r="J260" s="234">
        <f>BK260</f>
        <v>0</v>
      </c>
      <c r="K260" s="220"/>
      <c r="L260" s="225"/>
      <c r="M260" s="226"/>
      <c r="N260" s="227"/>
      <c r="O260" s="227"/>
      <c r="P260" s="228">
        <f>SUM(P261:P331)</f>
        <v>0</v>
      </c>
      <c r="Q260" s="227"/>
      <c r="R260" s="228">
        <f>SUM(R261:R331)</f>
        <v>1328.4015400000001</v>
      </c>
      <c r="S260" s="227"/>
      <c r="T260" s="229">
        <f>SUM(T261:T331)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0" t="s">
        <v>82</v>
      </c>
      <c r="AT260" s="231" t="s">
        <v>73</v>
      </c>
      <c r="AU260" s="231" t="s">
        <v>82</v>
      </c>
      <c r="AY260" s="230" t="s">
        <v>125</v>
      </c>
      <c r="BK260" s="232">
        <f>SUM(BK261:BK331)</f>
        <v>0</v>
      </c>
    </row>
    <row r="261" s="2" customFormat="1" ht="16.5" customHeight="1">
      <c r="A261" s="38"/>
      <c r="B261" s="39"/>
      <c r="C261" s="290" t="s">
        <v>415</v>
      </c>
      <c r="D261" s="290" t="s">
        <v>389</v>
      </c>
      <c r="E261" s="291" t="s">
        <v>416</v>
      </c>
      <c r="F261" s="292" t="s">
        <v>417</v>
      </c>
      <c r="G261" s="293" t="s">
        <v>303</v>
      </c>
      <c r="H261" s="294">
        <v>5.7199999999999998</v>
      </c>
      <c r="I261" s="295"/>
      <c r="J261" s="296">
        <f>ROUND(I261*H261,2)</f>
        <v>0</v>
      </c>
      <c r="K261" s="292" t="s">
        <v>132</v>
      </c>
      <c r="L261" s="297"/>
      <c r="M261" s="298" t="s">
        <v>1</v>
      </c>
      <c r="N261" s="299" t="s">
        <v>39</v>
      </c>
      <c r="O261" s="91"/>
      <c r="P261" s="244">
        <f>O261*H261</f>
        <v>0</v>
      </c>
      <c r="Q261" s="244">
        <v>2.4289999999999998</v>
      </c>
      <c r="R261" s="244">
        <f>Q261*H261</f>
        <v>13.893879999999998</v>
      </c>
      <c r="S261" s="244">
        <v>0</v>
      </c>
      <c r="T261" s="24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6" t="s">
        <v>172</v>
      </c>
      <c r="AT261" s="246" t="s">
        <v>389</v>
      </c>
      <c r="AU261" s="246" t="s">
        <v>84</v>
      </c>
      <c r="AY261" s="17" t="s">
        <v>125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7" t="s">
        <v>82</v>
      </c>
      <c r="BK261" s="247">
        <f>ROUND(I261*H261,2)</f>
        <v>0</v>
      </c>
      <c r="BL261" s="17" t="s">
        <v>153</v>
      </c>
      <c r="BM261" s="246" t="s">
        <v>418</v>
      </c>
    </row>
    <row r="262" s="2" customFormat="1">
      <c r="A262" s="38"/>
      <c r="B262" s="39"/>
      <c r="C262" s="40"/>
      <c r="D262" s="248" t="s">
        <v>135</v>
      </c>
      <c r="E262" s="40"/>
      <c r="F262" s="249" t="s">
        <v>417</v>
      </c>
      <c r="G262" s="40"/>
      <c r="H262" s="40"/>
      <c r="I262" s="144"/>
      <c r="J262" s="40"/>
      <c r="K262" s="40"/>
      <c r="L262" s="44"/>
      <c r="M262" s="250"/>
      <c r="N262" s="251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135</v>
      </c>
      <c r="AU262" s="17" t="s">
        <v>84</v>
      </c>
    </row>
    <row r="263" s="13" customFormat="1">
      <c r="A263" s="13"/>
      <c r="B263" s="253"/>
      <c r="C263" s="254"/>
      <c r="D263" s="248" t="s">
        <v>138</v>
      </c>
      <c r="E263" s="255" t="s">
        <v>1</v>
      </c>
      <c r="F263" s="256" t="s">
        <v>419</v>
      </c>
      <c r="G263" s="254"/>
      <c r="H263" s="257">
        <v>5.7199999999999998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3" t="s">
        <v>138</v>
      </c>
      <c r="AU263" s="263" t="s">
        <v>84</v>
      </c>
      <c r="AV263" s="13" t="s">
        <v>84</v>
      </c>
      <c r="AW263" s="13" t="s">
        <v>31</v>
      </c>
      <c r="AX263" s="13" t="s">
        <v>82</v>
      </c>
      <c r="AY263" s="263" t="s">
        <v>125</v>
      </c>
    </row>
    <row r="264" s="2" customFormat="1" ht="16.5" customHeight="1">
      <c r="A264" s="38"/>
      <c r="B264" s="39"/>
      <c r="C264" s="235" t="s">
        <v>420</v>
      </c>
      <c r="D264" s="235" t="s">
        <v>128</v>
      </c>
      <c r="E264" s="236" t="s">
        <v>421</v>
      </c>
      <c r="F264" s="237" t="s">
        <v>422</v>
      </c>
      <c r="G264" s="238" t="s">
        <v>245</v>
      </c>
      <c r="H264" s="239">
        <v>2782</v>
      </c>
      <c r="I264" s="240"/>
      <c r="J264" s="241">
        <f>ROUND(I264*H264,2)</f>
        <v>0</v>
      </c>
      <c r="K264" s="237" t="s">
        <v>132</v>
      </c>
      <c r="L264" s="44"/>
      <c r="M264" s="242" t="s">
        <v>1</v>
      </c>
      <c r="N264" s="243" t="s">
        <v>39</v>
      </c>
      <c r="O264" s="91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6" t="s">
        <v>153</v>
      </c>
      <c r="AT264" s="246" t="s">
        <v>128</v>
      </c>
      <c r="AU264" s="246" t="s">
        <v>84</v>
      </c>
      <c r="AY264" s="17" t="s">
        <v>125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17" t="s">
        <v>82</v>
      </c>
      <c r="BK264" s="247">
        <f>ROUND(I264*H264,2)</f>
        <v>0</v>
      </c>
      <c r="BL264" s="17" t="s">
        <v>153</v>
      </c>
      <c r="BM264" s="246" t="s">
        <v>423</v>
      </c>
    </row>
    <row r="265" s="2" customFormat="1">
      <c r="A265" s="38"/>
      <c r="B265" s="39"/>
      <c r="C265" s="40"/>
      <c r="D265" s="248" t="s">
        <v>135</v>
      </c>
      <c r="E265" s="40"/>
      <c r="F265" s="249" t="s">
        <v>424</v>
      </c>
      <c r="G265" s="40"/>
      <c r="H265" s="40"/>
      <c r="I265" s="144"/>
      <c r="J265" s="40"/>
      <c r="K265" s="40"/>
      <c r="L265" s="44"/>
      <c r="M265" s="250"/>
      <c r="N265" s="251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135</v>
      </c>
      <c r="AU265" s="17" t="s">
        <v>84</v>
      </c>
    </row>
    <row r="266" s="2" customFormat="1">
      <c r="A266" s="38"/>
      <c r="B266" s="39"/>
      <c r="C266" s="40"/>
      <c r="D266" s="248" t="s">
        <v>136</v>
      </c>
      <c r="E266" s="40"/>
      <c r="F266" s="252" t="s">
        <v>425</v>
      </c>
      <c r="G266" s="40"/>
      <c r="H266" s="40"/>
      <c r="I266" s="144"/>
      <c r="J266" s="40"/>
      <c r="K266" s="40"/>
      <c r="L266" s="44"/>
      <c r="M266" s="250"/>
      <c r="N266" s="251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136</v>
      </c>
      <c r="AU266" s="17" t="s">
        <v>84</v>
      </c>
    </row>
    <row r="267" s="13" customFormat="1">
      <c r="A267" s="13"/>
      <c r="B267" s="253"/>
      <c r="C267" s="254"/>
      <c r="D267" s="248" t="s">
        <v>138</v>
      </c>
      <c r="E267" s="255" t="s">
        <v>1</v>
      </c>
      <c r="F267" s="256" t="s">
        <v>410</v>
      </c>
      <c r="G267" s="254"/>
      <c r="H267" s="257">
        <v>61</v>
      </c>
      <c r="I267" s="258"/>
      <c r="J267" s="254"/>
      <c r="K267" s="254"/>
      <c r="L267" s="259"/>
      <c r="M267" s="260"/>
      <c r="N267" s="261"/>
      <c r="O267" s="261"/>
      <c r="P267" s="261"/>
      <c r="Q267" s="261"/>
      <c r="R267" s="261"/>
      <c r="S267" s="261"/>
      <c r="T267" s="26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3" t="s">
        <v>138</v>
      </c>
      <c r="AU267" s="263" t="s">
        <v>84</v>
      </c>
      <c r="AV267" s="13" t="s">
        <v>84</v>
      </c>
      <c r="AW267" s="13" t="s">
        <v>31</v>
      </c>
      <c r="AX267" s="13" t="s">
        <v>74</v>
      </c>
      <c r="AY267" s="263" t="s">
        <v>125</v>
      </c>
    </row>
    <row r="268" s="13" customFormat="1">
      <c r="A268" s="13"/>
      <c r="B268" s="253"/>
      <c r="C268" s="254"/>
      <c r="D268" s="248" t="s">
        <v>138</v>
      </c>
      <c r="E268" s="255" t="s">
        <v>1</v>
      </c>
      <c r="F268" s="256" t="s">
        <v>411</v>
      </c>
      <c r="G268" s="254"/>
      <c r="H268" s="257">
        <v>2562</v>
      </c>
      <c r="I268" s="258"/>
      <c r="J268" s="254"/>
      <c r="K268" s="254"/>
      <c r="L268" s="259"/>
      <c r="M268" s="260"/>
      <c r="N268" s="261"/>
      <c r="O268" s="261"/>
      <c r="P268" s="261"/>
      <c r="Q268" s="261"/>
      <c r="R268" s="261"/>
      <c r="S268" s="261"/>
      <c r="T268" s="26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3" t="s">
        <v>138</v>
      </c>
      <c r="AU268" s="263" t="s">
        <v>84</v>
      </c>
      <c r="AV268" s="13" t="s">
        <v>84</v>
      </c>
      <c r="AW268" s="13" t="s">
        <v>31</v>
      </c>
      <c r="AX268" s="13" t="s">
        <v>74</v>
      </c>
      <c r="AY268" s="263" t="s">
        <v>125</v>
      </c>
    </row>
    <row r="269" s="13" customFormat="1">
      <c r="A269" s="13"/>
      <c r="B269" s="253"/>
      <c r="C269" s="254"/>
      <c r="D269" s="248" t="s">
        <v>138</v>
      </c>
      <c r="E269" s="255" t="s">
        <v>1</v>
      </c>
      <c r="F269" s="256" t="s">
        <v>412</v>
      </c>
      <c r="G269" s="254"/>
      <c r="H269" s="257">
        <v>105</v>
      </c>
      <c r="I269" s="258"/>
      <c r="J269" s="254"/>
      <c r="K269" s="254"/>
      <c r="L269" s="259"/>
      <c r="M269" s="260"/>
      <c r="N269" s="261"/>
      <c r="O269" s="261"/>
      <c r="P269" s="261"/>
      <c r="Q269" s="261"/>
      <c r="R269" s="261"/>
      <c r="S269" s="261"/>
      <c r="T269" s="26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3" t="s">
        <v>138</v>
      </c>
      <c r="AU269" s="263" t="s">
        <v>84</v>
      </c>
      <c r="AV269" s="13" t="s">
        <v>84</v>
      </c>
      <c r="AW269" s="13" t="s">
        <v>31</v>
      </c>
      <c r="AX269" s="13" t="s">
        <v>74</v>
      </c>
      <c r="AY269" s="263" t="s">
        <v>125</v>
      </c>
    </row>
    <row r="270" s="13" customFormat="1">
      <c r="A270" s="13"/>
      <c r="B270" s="253"/>
      <c r="C270" s="254"/>
      <c r="D270" s="248" t="s">
        <v>138</v>
      </c>
      <c r="E270" s="255" t="s">
        <v>1</v>
      </c>
      <c r="F270" s="256" t="s">
        <v>413</v>
      </c>
      <c r="G270" s="254"/>
      <c r="H270" s="257">
        <v>54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3" t="s">
        <v>138</v>
      </c>
      <c r="AU270" s="263" t="s">
        <v>84</v>
      </c>
      <c r="AV270" s="13" t="s">
        <v>84</v>
      </c>
      <c r="AW270" s="13" t="s">
        <v>31</v>
      </c>
      <c r="AX270" s="13" t="s">
        <v>74</v>
      </c>
      <c r="AY270" s="263" t="s">
        <v>125</v>
      </c>
    </row>
    <row r="271" s="14" customFormat="1">
      <c r="A271" s="14"/>
      <c r="B271" s="264"/>
      <c r="C271" s="265"/>
      <c r="D271" s="248" t="s">
        <v>138</v>
      </c>
      <c r="E271" s="266" t="s">
        <v>1</v>
      </c>
      <c r="F271" s="267" t="s">
        <v>152</v>
      </c>
      <c r="G271" s="265"/>
      <c r="H271" s="268">
        <v>2782</v>
      </c>
      <c r="I271" s="269"/>
      <c r="J271" s="265"/>
      <c r="K271" s="265"/>
      <c r="L271" s="270"/>
      <c r="M271" s="271"/>
      <c r="N271" s="272"/>
      <c r="O271" s="272"/>
      <c r="P271" s="272"/>
      <c r="Q271" s="272"/>
      <c r="R271" s="272"/>
      <c r="S271" s="272"/>
      <c r="T271" s="27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4" t="s">
        <v>138</v>
      </c>
      <c r="AU271" s="274" t="s">
        <v>84</v>
      </c>
      <c r="AV271" s="14" t="s">
        <v>153</v>
      </c>
      <c r="AW271" s="14" t="s">
        <v>31</v>
      </c>
      <c r="AX271" s="14" t="s">
        <v>82</v>
      </c>
      <c r="AY271" s="274" t="s">
        <v>125</v>
      </c>
    </row>
    <row r="272" s="2" customFormat="1" ht="16.5" customHeight="1">
      <c r="A272" s="38"/>
      <c r="B272" s="39"/>
      <c r="C272" s="235" t="s">
        <v>426</v>
      </c>
      <c r="D272" s="235" t="s">
        <v>128</v>
      </c>
      <c r="E272" s="236" t="s">
        <v>427</v>
      </c>
      <c r="F272" s="237" t="s">
        <v>428</v>
      </c>
      <c r="G272" s="238" t="s">
        <v>245</v>
      </c>
      <c r="H272" s="239">
        <v>2642</v>
      </c>
      <c r="I272" s="240"/>
      <c r="J272" s="241">
        <f>ROUND(I272*H272,2)</f>
        <v>0</v>
      </c>
      <c r="K272" s="237" t="s">
        <v>132</v>
      </c>
      <c r="L272" s="44"/>
      <c r="M272" s="242" t="s">
        <v>1</v>
      </c>
      <c r="N272" s="243" t="s">
        <v>39</v>
      </c>
      <c r="O272" s="91"/>
      <c r="P272" s="244">
        <f>O272*H272</f>
        <v>0</v>
      </c>
      <c r="Q272" s="244">
        <v>0</v>
      </c>
      <c r="R272" s="244">
        <f>Q272*H272</f>
        <v>0</v>
      </c>
      <c r="S272" s="244">
        <v>0</v>
      </c>
      <c r="T272" s="24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6" t="s">
        <v>153</v>
      </c>
      <c r="AT272" s="246" t="s">
        <v>128</v>
      </c>
      <c r="AU272" s="246" t="s">
        <v>84</v>
      </c>
      <c r="AY272" s="17" t="s">
        <v>125</v>
      </c>
      <c r="BE272" s="247">
        <f>IF(N272="základní",J272,0)</f>
        <v>0</v>
      </c>
      <c r="BF272" s="247">
        <f>IF(N272="snížená",J272,0)</f>
        <v>0</v>
      </c>
      <c r="BG272" s="247">
        <f>IF(N272="zákl. přenesená",J272,0)</f>
        <v>0</v>
      </c>
      <c r="BH272" s="247">
        <f>IF(N272="sníž. přenesená",J272,0)</f>
        <v>0</v>
      </c>
      <c r="BI272" s="247">
        <f>IF(N272="nulová",J272,0)</f>
        <v>0</v>
      </c>
      <c r="BJ272" s="17" t="s">
        <v>82</v>
      </c>
      <c r="BK272" s="247">
        <f>ROUND(I272*H272,2)</f>
        <v>0</v>
      </c>
      <c r="BL272" s="17" t="s">
        <v>153</v>
      </c>
      <c r="BM272" s="246" t="s">
        <v>429</v>
      </c>
    </row>
    <row r="273" s="2" customFormat="1">
      <c r="A273" s="38"/>
      <c r="B273" s="39"/>
      <c r="C273" s="40"/>
      <c r="D273" s="248" t="s">
        <v>135</v>
      </c>
      <c r="E273" s="40"/>
      <c r="F273" s="249" t="s">
        <v>430</v>
      </c>
      <c r="G273" s="40"/>
      <c r="H273" s="40"/>
      <c r="I273" s="144"/>
      <c r="J273" s="40"/>
      <c r="K273" s="40"/>
      <c r="L273" s="44"/>
      <c r="M273" s="250"/>
      <c r="N273" s="251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135</v>
      </c>
      <c r="AU273" s="17" t="s">
        <v>84</v>
      </c>
    </row>
    <row r="274" s="2" customFormat="1">
      <c r="A274" s="38"/>
      <c r="B274" s="39"/>
      <c r="C274" s="40"/>
      <c r="D274" s="248" t="s">
        <v>136</v>
      </c>
      <c r="E274" s="40"/>
      <c r="F274" s="252" t="s">
        <v>425</v>
      </c>
      <c r="G274" s="40"/>
      <c r="H274" s="40"/>
      <c r="I274" s="144"/>
      <c r="J274" s="40"/>
      <c r="K274" s="40"/>
      <c r="L274" s="44"/>
      <c r="M274" s="250"/>
      <c r="N274" s="251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136</v>
      </c>
      <c r="AU274" s="17" t="s">
        <v>84</v>
      </c>
    </row>
    <row r="275" s="13" customFormat="1">
      <c r="A275" s="13"/>
      <c r="B275" s="253"/>
      <c r="C275" s="254"/>
      <c r="D275" s="248" t="s">
        <v>138</v>
      </c>
      <c r="E275" s="255" t="s">
        <v>1</v>
      </c>
      <c r="F275" s="256" t="s">
        <v>408</v>
      </c>
      <c r="G275" s="254"/>
      <c r="H275" s="257">
        <v>2105</v>
      </c>
      <c r="I275" s="258"/>
      <c r="J275" s="254"/>
      <c r="K275" s="254"/>
      <c r="L275" s="259"/>
      <c r="M275" s="260"/>
      <c r="N275" s="261"/>
      <c r="O275" s="261"/>
      <c r="P275" s="261"/>
      <c r="Q275" s="261"/>
      <c r="R275" s="261"/>
      <c r="S275" s="261"/>
      <c r="T275" s="26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3" t="s">
        <v>138</v>
      </c>
      <c r="AU275" s="263" t="s">
        <v>84</v>
      </c>
      <c r="AV275" s="13" t="s">
        <v>84</v>
      </c>
      <c r="AW275" s="13" t="s">
        <v>31</v>
      </c>
      <c r="AX275" s="13" t="s">
        <v>74</v>
      </c>
      <c r="AY275" s="263" t="s">
        <v>125</v>
      </c>
    </row>
    <row r="276" s="13" customFormat="1">
      <c r="A276" s="13"/>
      <c r="B276" s="253"/>
      <c r="C276" s="254"/>
      <c r="D276" s="248" t="s">
        <v>138</v>
      </c>
      <c r="E276" s="255" t="s">
        <v>1</v>
      </c>
      <c r="F276" s="256" t="s">
        <v>409</v>
      </c>
      <c r="G276" s="254"/>
      <c r="H276" s="257">
        <v>537</v>
      </c>
      <c r="I276" s="258"/>
      <c r="J276" s="254"/>
      <c r="K276" s="254"/>
      <c r="L276" s="259"/>
      <c r="M276" s="260"/>
      <c r="N276" s="261"/>
      <c r="O276" s="261"/>
      <c r="P276" s="261"/>
      <c r="Q276" s="261"/>
      <c r="R276" s="261"/>
      <c r="S276" s="261"/>
      <c r="T276" s="26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3" t="s">
        <v>138</v>
      </c>
      <c r="AU276" s="263" t="s">
        <v>84</v>
      </c>
      <c r="AV276" s="13" t="s">
        <v>84</v>
      </c>
      <c r="AW276" s="13" t="s">
        <v>31</v>
      </c>
      <c r="AX276" s="13" t="s">
        <v>74</v>
      </c>
      <c r="AY276" s="263" t="s">
        <v>125</v>
      </c>
    </row>
    <row r="277" s="14" customFormat="1">
      <c r="A277" s="14"/>
      <c r="B277" s="264"/>
      <c r="C277" s="265"/>
      <c r="D277" s="248" t="s">
        <v>138</v>
      </c>
      <c r="E277" s="266" t="s">
        <v>1</v>
      </c>
      <c r="F277" s="267" t="s">
        <v>152</v>
      </c>
      <c r="G277" s="265"/>
      <c r="H277" s="268">
        <v>2642</v>
      </c>
      <c r="I277" s="269"/>
      <c r="J277" s="265"/>
      <c r="K277" s="265"/>
      <c r="L277" s="270"/>
      <c r="M277" s="271"/>
      <c r="N277" s="272"/>
      <c r="O277" s="272"/>
      <c r="P277" s="272"/>
      <c r="Q277" s="272"/>
      <c r="R277" s="272"/>
      <c r="S277" s="272"/>
      <c r="T277" s="27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4" t="s">
        <v>138</v>
      </c>
      <c r="AU277" s="274" t="s">
        <v>84</v>
      </c>
      <c r="AV277" s="14" t="s">
        <v>153</v>
      </c>
      <c r="AW277" s="14" t="s">
        <v>31</v>
      </c>
      <c r="AX277" s="14" t="s">
        <v>82</v>
      </c>
      <c r="AY277" s="274" t="s">
        <v>125</v>
      </c>
    </row>
    <row r="278" s="2" customFormat="1" ht="21.75" customHeight="1">
      <c r="A278" s="38"/>
      <c r="B278" s="39"/>
      <c r="C278" s="235" t="s">
        <v>431</v>
      </c>
      <c r="D278" s="235" t="s">
        <v>128</v>
      </c>
      <c r="E278" s="236" t="s">
        <v>432</v>
      </c>
      <c r="F278" s="237" t="s">
        <v>433</v>
      </c>
      <c r="G278" s="238" t="s">
        <v>245</v>
      </c>
      <c r="H278" s="239">
        <v>370</v>
      </c>
      <c r="I278" s="240"/>
      <c r="J278" s="241">
        <f>ROUND(I278*H278,2)</f>
        <v>0</v>
      </c>
      <c r="K278" s="237" t="s">
        <v>132</v>
      </c>
      <c r="L278" s="44"/>
      <c r="M278" s="242" t="s">
        <v>1</v>
      </c>
      <c r="N278" s="243" t="s">
        <v>39</v>
      </c>
      <c r="O278" s="91"/>
      <c r="P278" s="244">
        <f>O278*H278</f>
        <v>0</v>
      </c>
      <c r="Q278" s="244">
        <v>0</v>
      </c>
      <c r="R278" s="244">
        <f>Q278*H278</f>
        <v>0</v>
      </c>
      <c r="S278" s="244">
        <v>0</v>
      </c>
      <c r="T278" s="24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6" t="s">
        <v>153</v>
      </c>
      <c r="AT278" s="246" t="s">
        <v>128</v>
      </c>
      <c r="AU278" s="246" t="s">
        <v>84</v>
      </c>
      <c r="AY278" s="17" t="s">
        <v>125</v>
      </c>
      <c r="BE278" s="247">
        <f>IF(N278="základní",J278,0)</f>
        <v>0</v>
      </c>
      <c r="BF278" s="247">
        <f>IF(N278="snížená",J278,0)</f>
        <v>0</v>
      </c>
      <c r="BG278" s="247">
        <f>IF(N278="zákl. přenesená",J278,0)</f>
        <v>0</v>
      </c>
      <c r="BH278" s="247">
        <f>IF(N278="sníž. přenesená",J278,0)</f>
        <v>0</v>
      </c>
      <c r="BI278" s="247">
        <f>IF(N278="nulová",J278,0)</f>
        <v>0</v>
      </c>
      <c r="BJ278" s="17" t="s">
        <v>82</v>
      </c>
      <c r="BK278" s="247">
        <f>ROUND(I278*H278,2)</f>
        <v>0</v>
      </c>
      <c r="BL278" s="17" t="s">
        <v>153</v>
      </c>
      <c r="BM278" s="246" t="s">
        <v>434</v>
      </c>
    </row>
    <row r="279" s="2" customFormat="1">
      <c r="A279" s="38"/>
      <c r="B279" s="39"/>
      <c r="C279" s="40"/>
      <c r="D279" s="248" t="s">
        <v>135</v>
      </c>
      <c r="E279" s="40"/>
      <c r="F279" s="249" t="s">
        <v>435</v>
      </c>
      <c r="G279" s="40"/>
      <c r="H279" s="40"/>
      <c r="I279" s="144"/>
      <c r="J279" s="40"/>
      <c r="K279" s="40"/>
      <c r="L279" s="44"/>
      <c r="M279" s="250"/>
      <c r="N279" s="251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135</v>
      </c>
      <c r="AU279" s="17" t="s">
        <v>84</v>
      </c>
    </row>
    <row r="280" s="13" customFormat="1">
      <c r="A280" s="13"/>
      <c r="B280" s="253"/>
      <c r="C280" s="254"/>
      <c r="D280" s="248" t="s">
        <v>138</v>
      </c>
      <c r="E280" s="255" t="s">
        <v>1</v>
      </c>
      <c r="F280" s="256" t="s">
        <v>436</v>
      </c>
      <c r="G280" s="254"/>
      <c r="H280" s="257">
        <v>370</v>
      </c>
      <c r="I280" s="258"/>
      <c r="J280" s="254"/>
      <c r="K280" s="254"/>
      <c r="L280" s="259"/>
      <c r="M280" s="260"/>
      <c r="N280" s="261"/>
      <c r="O280" s="261"/>
      <c r="P280" s="261"/>
      <c r="Q280" s="261"/>
      <c r="R280" s="261"/>
      <c r="S280" s="261"/>
      <c r="T280" s="26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3" t="s">
        <v>138</v>
      </c>
      <c r="AU280" s="263" t="s">
        <v>84</v>
      </c>
      <c r="AV280" s="13" t="s">
        <v>84</v>
      </c>
      <c r="AW280" s="13" t="s">
        <v>31</v>
      </c>
      <c r="AX280" s="13" t="s">
        <v>82</v>
      </c>
      <c r="AY280" s="263" t="s">
        <v>125</v>
      </c>
    </row>
    <row r="281" s="2" customFormat="1" ht="21.75" customHeight="1">
      <c r="A281" s="38"/>
      <c r="B281" s="39"/>
      <c r="C281" s="235" t="s">
        <v>437</v>
      </c>
      <c r="D281" s="235" t="s">
        <v>128</v>
      </c>
      <c r="E281" s="236" t="s">
        <v>438</v>
      </c>
      <c r="F281" s="237" t="s">
        <v>439</v>
      </c>
      <c r="G281" s="238" t="s">
        <v>245</v>
      </c>
      <c r="H281" s="239">
        <v>537</v>
      </c>
      <c r="I281" s="240"/>
      <c r="J281" s="241">
        <f>ROUND(I281*H281,2)</f>
        <v>0</v>
      </c>
      <c r="K281" s="237" t="s">
        <v>132</v>
      </c>
      <c r="L281" s="44"/>
      <c r="M281" s="242" t="s">
        <v>1</v>
      </c>
      <c r="N281" s="243" t="s">
        <v>39</v>
      </c>
      <c r="O281" s="91"/>
      <c r="P281" s="244">
        <f>O281*H281</f>
        <v>0</v>
      </c>
      <c r="Q281" s="244">
        <v>0</v>
      </c>
      <c r="R281" s="244">
        <f>Q281*H281</f>
        <v>0</v>
      </c>
      <c r="S281" s="244">
        <v>0</v>
      </c>
      <c r="T281" s="24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6" t="s">
        <v>153</v>
      </c>
      <c r="AT281" s="246" t="s">
        <v>128</v>
      </c>
      <c r="AU281" s="246" t="s">
        <v>84</v>
      </c>
      <c r="AY281" s="17" t="s">
        <v>125</v>
      </c>
      <c r="BE281" s="247">
        <f>IF(N281="základní",J281,0)</f>
        <v>0</v>
      </c>
      <c r="BF281" s="247">
        <f>IF(N281="snížená",J281,0)</f>
        <v>0</v>
      </c>
      <c r="BG281" s="247">
        <f>IF(N281="zákl. přenesená",J281,0)</f>
        <v>0</v>
      </c>
      <c r="BH281" s="247">
        <f>IF(N281="sníž. přenesená",J281,0)</f>
        <v>0</v>
      </c>
      <c r="BI281" s="247">
        <f>IF(N281="nulová",J281,0)</f>
        <v>0</v>
      </c>
      <c r="BJ281" s="17" t="s">
        <v>82</v>
      </c>
      <c r="BK281" s="247">
        <f>ROUND(I281*H281,2)</f>
        <v>0</v>
      </c>
      <c r="BL281" s="17" t="s">
        <v>153</v>
      </c>
      <c r="BM281" s="246" t="s">
        <v>440</v>
      </c>
    </row>
    <row r="282" s="2" customFormat="1">
      <c r="A282" s="38"/>
      <c r="B282" s="39"/>
      <c r="C282" s="40"/>
      <c r="D282" s="248" t="s">
        <v>135</v>
      </c>
      <c r="E282" s="40"/>
      <c r="F282" s="249" t="s">
        <v>441</v>
      </c>
      <c r="G282" s="40"/>
      <c r="H282" s="40"/>
      <c r="I282" s="144"/>
      <c r="J282" s="40"/>
      <c r="K282" s="40"/>
      <c r="L282" s="44"/>
      <c r="M282" s="250"/>
      <c r="N282" s="251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135</v>
      </c>
      <c r="AU282" s="17" t="s">
        <v>84</v>
      </c>
    </row>
    <row r="283" s="13" customFormat="1">
      <c r="A283" s="13"/>
      <c r="B283" s="253"/>
      <c r="C283" s="254"/>
      <c r="D283" s="248" t="s">
        <v>138</v>
      </c>
      <c r="E283" s="255" t="s">
        <v>1</v>
      </c>
      <c r="F283" s="256" t="s">
        <v>409</v>
      </c>
      <c r="G283" s="254"/>
      <c r="H283" s="257">
        <v>537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3" t="s">
        <v>138</v>
      </c>
      <c r="AU283" s="263" t="s">
        <v>84</v>
      </c>
      <c r="AV283" s="13" t="s">
        <v>84</v>
      </c>
      <c r="AW283" s="13" t="s">
        <v>31</v>
      </c>
      <c r="AX283" s="13" t="s">
        <v>82</v>
      </c>
      <c r="AY283" s="263" t="s">
        <v>125</v>
      </c>
    </row>
    <row r="284" s="2" customFormat="1" ht="16.5" customHeight="1">
      <c r="A284" s="38"/>
      <c r="B284" s="39"/>
      <c r="C284" s="235" t="s">
        <v>442</v>
      </c>
      <c r="D284" s="235" t="s">
        <v>128</v>
      </c>
      <c r="E284" s="236" t="s">
        <v>443</v>
      </c>
      <c r="F284" s="237" t="s">
        <v>444</v>
      </c>
      <c r="G284" s="238" t="s">
        <v>245</v>
      </c>
      <c r="H284" s="239">
        <v>537</v>
      </c>
      <c r="I284" s="240"/>
      <c r="J284" s="241">
        <f>ROUND(I284*H284,2)</f>
        <v>0</v>
      </c>
      <c r="K284" s="237" t="s">
        <v>132</v>
      </c>
      <c r="L284" s="44"/>
      <c r="M284" s="242" t="s">
        <v>1</v>
      </c>
      <c r="N284" s="243" t="s">
        <v>39</v>
      </c>
      <c r="O284" s="91"/>
      <c r="P284" s="244">
        <f>O284*H284</f>
        <v>0</v>
      </c>
      <c r="Q284" s="244">
        <v>0</v>
      </c>
      <c r="R284" s="244">
        <f>Q284*H284</f>
        <v>0</v>
      </c>
      <c r="S284" s="244">
        <v>0</v>
      </c>
      <c r="T284" s="24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6" t="s">
        <v>153</v>
      </c>
      <c r="AT284" s="246" t="s">
        <v>128</v>
      </c>
      <c r="AU284" s="246" t="s">
        <v>84</v>
      </c>
      <c r="AY284" s="17" t="s">
        <v>125</v>
      </c>
      <c r="BE284" s="247">
        <f>IF(N284="základní",J284,0)</f>
        <v>0</v>
      </c>
      <c r="BF284" s="247">
        <f>IF(N284="snížená",J284,0)</f>
        <v>0</v>
      </c>
      <c r="BG284" s="247">
        <f>IF(N284="zákl. přenesená",J284,0)</f>
        <v>0</v>
      </c>
      <c r="BH284" s="247">
        <f>IF(N284="sníž. přenesená",J284,0)</f>
        <v>0</v>
      </c>
      <c r="BI284" s="247">
        <f>IF(N284="nulová",J284,0)</f>
        <v>0</v>
      </c>
      <c r="BJ284" s="17" t="s">
        <v>82</v>
      </c>
      <c r="BK284" s="247">
        <f>ROUND(I284*H284,2)</f>
        <v>0</v>
      </c>
      <c r="BL284" s="17" t="s">
        <v>153</v>
      </c>
      <c r="BM284" s="246" t="s">
        <v>445</v>
      </c>
    </row>
    <row r="285" s="2" customFormat="1">
      <c r="A285" s="38"/>
      <c r="B285" s="39"/>
      <c r="C285" s="40"/>
      <c r="D285" s="248" t="s">
        <v>135</v>
      </c>
      <c r="E285" s="40"/>
      <c r="F285" s="249" t="s">
        <v>446</v>
      </c>
      <c r="G285" s="40"/>
      <c r="H285" s="40"/>
      <c r="I285" s="144"/>
      <c r="J285" s="40"/>
      <c r="K285" s="40"/>
      <c r="L285" s="44"/>
      <c r="M285" s="250"/>
      <c r="N285" s="251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135</v>
      </c>
      <c r="AU285" s="17" t="s">
        <v>84</v>
      </c>
    </row>
    <row r="286" s="13" customFormat="1">
      <c r="A286" s="13"/>
      <c r="B286" s="253"/>
      <c r="C286" s="254"/>
      <c r="D286" s="248" t="s">
        <v>138</v>
      </c>
      <c r="E286" s="255" t="s">
        <v>1</v>
      </c>
      <c r="F286" s="256" t="s">
        <v>409</v>
      </c>
      <c r="G286" s="254"/>
      <c r="H286" s="257">
        <v>537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3" t="s">
        <v>138</v>
      </c>
      <c r="AU286" s="263" t="s">
        <v>84</v>
      </c>
      <c r="AV286" s="13" t="s">
        <v>84</v>
      </c>
      <c r="AW286" s="13" t="s">
        <v>31</v>
      </c>
      <c r="AX286" s="13" t="s">
        <v>82</v>
      </c>
      <c r="AY286" s="263" t="s">
        <v>125</v>
      </c>
    </row>
    <row r="287" s="2" customFormat="1" ht="21.75" customHeight="1">
      <c r="A287" s="38"/>
      <c r="B287" s="39"/>
      <c r="C287" s="235" t="s">
        <v>447</v>
      </c>
      <c r="D287" s="235" t="s">
        <v>128</v>
      </c>
      <c r="E287" s="236" t="s">
        <v>448</v>
      </c>
      <c r="F287" s="237" t="s">
        <v>449</v>
      </c>
      <c r="G287" s="238" t="s">
        <v>245</v>
      </c>
      <c r="H287" s="239">
        <v>537</v>
      </c>
      <c r="I287" s="240"/>
      <c r="J287" s="241">
        <f>ROUND(I287*H287,2)</f>
        <v>0</v>
      </c>
      <c r="K287" s="237" t="s">
        <v>132</v>
      </c>
      <c r="L287" s="44"/>
      <c r="M287" s="242" t="s">
        <v>1</v>
      </c>
      <c r="N287" s="243" t="s">
        <v>39</v>
      </c>
      <c r="O287" s="91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6" t="s">
        <v>153</v>
      </c>
      <c r="AT287" s="246" t="s">
        <v>128</v>
      </c>
      <c r="AU287" s="246" t="s">
        <v>84</v>
      </c>
      <c r="AY287" s="17" t="s">
        <v>125</v>
      </c>
      <c r="BE287" s="247">
        <f>IF(N287="základní",J287,0)</f>
        <v>0</v>
      </c>
      <c r="BF287" s="247">
        <f>IF(N287="snížená",J287,0)</f>
        <v>0</v>
      </c>
      <c r="BG287" s="247">
        <f>IF(N287="zákl. přenesená",J287,0)</f>
        <v>0</v>
      </c>
      <c r="BH287" s="247">
        <f>IF(N287="sníž. přenesená",J287,0)</f>
        <v>0</v>
      </c>
      <c r="BI287" s="247">
        <f>IF(N287="nulová",J287,0)</f>
        <v>0</v>
      </c>
      <c r="BJ287" s="17" t="s">
        <v>82</v>
      </c>
      <c r="BK287" s="247">
        <f>ROUND(I287*H287,2)</f>
        <v>0</v>
      </c>
      <c r="BL287" s="17" t="s">
        <v>153</v>
      </c>
      <c r="BM287" s="246" t="s">
        <v>450</v>
      </c>
    </row>
    <row r="288" s="2" customFormat="1">
      <c r="A288" s="38"/>
      <c r="B288" s="39"/>
      <c r="C288" s="40"/>
      <c r="D288" s="248" t="s">
        <v>135</v>
      </c>
      <c r="E288" s="40"/>
      <c r="F288" s="249" t="s">
        <v>451</v>
      </c>
      <c r="G288" s="40"/>
      <c r="H288" s="40"/>
      <c r="I288" s="144"/>
      <c r="J288" s="40"/>
      <c r="K288" s="40"/>
      <c r="L288" s="44"/>
      <c r="M288" s="250"/>
      <c r="N288" s="251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135</v>
      </c>
      <c r="AU288" s="17" t="s">
        <v>84</v>
      </c>
    </row>
    <row r="289" s="13" customFormat="1">
      <c r="A289" s="13"/>
      <c r="B289" s="253"/>
      <c r="C289" s="254"/>
      <c r="D289" s="248" t="s">
        <v>138</v>
      </c>
      <c r="E289" s="255" t="s">
        <v>1</v>
      </c>
      <c r="F289" s="256" t="s">
        <v>409</v>
      </c>
      <c r="G289" s="254"/>
      <c r="H289" s="257">
        <v>537</v>
      </c>
      <c r="I289" s="258"/>
      <c r="J289" s="254"/>
      <c r="K289" s="254"/>
      <c r="L289" s="259"/>
      <c r="M289" s="260"/>
      <c r="N289" s="261"/>
      <c r="O289" s="261"/>
      <c r="P289" s="261"/>
      <c r="Q289" s="261"/>
      <c r="R289" s="261"/>
      <c r="S289" s="261"/>
      <c r="T289" s="26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3" t="s">
        <v>138</v>
      </c>
      <c r="AU289" s="263" t="s">
        <v>84</v>
      </c>
      <c r="AV289" s="13" t="s">
        <v>84</v>
      </c>
      <c r="AW289" s="13" t="s">
        <v>31</v>
      </c>
      <c r="AX289" s="13" t="s">
        <v>82</v>
      </c>
      <c r="AY289" s="263" t="s">
        <v>125</v>
      </c>
    </row>
    <row r="290" s="2" customFormat="1" ht="21.75" customHeight="1">
      <c r="A290" s="38"/>
      <c r="B290" s="39"/>
      <c r="C290" s="235" t="s">
        <v>452</v>
      </c>
      <c r="D290" s="235" t="s">
        <v>128</v>
      </c>
      <c r="E290" s="236" t="s">
        <v>453</v>
      </c>
      <c r="F290" s="237" t="s">
        <v>454</v>
      </c>
      <c r="G290" s="238" t="s">
        <v>245</v>
      </c>
      <c r="H290" s="239">
        <v>537</v>
      </c>
      <c r="I290" s="240"/>
      <c r="J290" s="241">
        <f>ROUND(I290*H290,2)</f>
        <v>0</v>
      </c>
      <c r="K290" s="237" t="s">
        <v>132</v>
      </c>
      <c r="L290" s="44"/>
      <c r="M290" s="242" t="s">
        <v>1</v>
      </c>
      <c r="N290" s="243" t="s">
        <v>39</v>
      </c>
      <c r="O290" s="91"/>
      <c r="P290" s="244">
        <f>O290*H290</f>
        <v>0</v>
      </c>
      <c r="Q290" s="244">
        <v>0</v>
      </c>
      <c r="R290" s="244">
        <f>Q290*H290</f>
        <v>0</v>
      </c>
      <c r="S290" s="244">
        <v>0</v>
      </c>
      <c r="T290" s="24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6" t="s">
        <v>153</v>
      </c>
      <c r="AT290" s="246" t="s">
        <v>128</v>
      </c>
      <c r="AU290" s="246" t="s">
        <v>84</v>
      </c>
      <c r="AY290" s="17" t="s">
        <v>125</v>
      </c>
      <c r="BE290" s="247">
        <f>IF(N290="základní",J290,0)</f>
        <v>0</v>
      </c>
      <c r="BF290" s="247">
        <f>IF(N290="snížená",J290,0)</f>
        <v>0</v>
      </c>
      <c r="BG290" s="247">
        <f>IF(N290="zákl. přenesená",J290,0)</f>
        <v>0</v>
      </c>
      <c r="BH290" s="247">
        <f>IF(N290="sníž. přenesená",J290,0)</f>
        <v>0</v>
      </c>
      <c r="BI290" s="247">
        <f>IF(N290="nulová",J290,0)</f>
        <v>0</v>
      </c>
      <c r="BJ290" s="17" t="s">
        <v>82</v>
      </c>
      <c r="BK290" s="247">
        <f>ROUND(I290*H290,2)</f>
        <v>0</v>
      </c>
      <c r="BL290" s="17" t="s">
        <v>153</v>
      </c>
      <c r="BM290" s="246" t="s">
        <v>455</v>
      </c>
    </row>
    <row r="291" s="2" customFormat="1">
      <c r="A291" s="38"/>
      <c r="B291" s="39"/>
      <c r="C291" s="40"/>
      <c r="D291" s="248" t="s">
        <v>135</v>
      </c>
      <c r="E291" s="40"/>
      <c r="F291" s="249" t="s">
        <v>456</v>
      </c>
      <c r="G291" s="40"/>
      <c r="H291" s="40"/>
      <c r="I291" s="144"/>
      <c r="J291" s="40"/>
      <c r="K291" s="40"/>
      <c r="L291" s="44"/>
      <c r="M291" s="250"/>
      <c r="N291" s="251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135</v>
      </c>
      <c r="AU291" s="17" t="s">
        <v>84</v>
      </c>
    </row>
    <row r="292" s="13" customFormat="1">
      <c r="A292" s="13"/>
      <c r="B292" s="253"/>
      <c r="C292" s="254"/>
      <c r="D292" s="248" t="s">
        <v>138</v>
      </c>
      <c r="E292" s="255" t="s">
        <v>1</v>
      </c>
      <c r="F292" s="256" t="s">
        <v>409</v>
      </c>
      <c r="G292" s="254"/>
      <c r="H292" s="257">
        <v>537</v>
      </c>
      <c r="I292" s="258"/>
      <c r="J292" s="254"/>
      <c r="K292" s="254"/>
      <c r="L292" s="259"/>
      <c r="M292" s="260"/>
      <c r="N292" s="261"/>
      <c r="O292" s="261"/>
      <c r="P292" s="261"/>
      <c r="Q292" s="261"/>
      <c r="R292" s="261"/>
      <c r="S292" s="261"/>
      <c r="T292" s="26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3" t="s">
        <v>138</v>
      </c>
      <c r="AU292" s="263" t="s">
        <v>84</v>
      </c>
      <c r="AV292" s="13" t="s">
        <v>84</v>
      </c>
      <c r="AW292" s="13" t="s">
        <v>31</v>
      </c>
      <c r="AX292" s="13" t="s">
        <v>82</v>
      </c>
      <c r="AY292" s="263" t="s">
        <v>125</v>
      </c>
    </row>
    <row r="293" s="2" customFormat="1" ht="21.75" customHeight="1">
      <c r="A293" s="38"/>
      <c r="B293" s="39"/>
      <c r="C293" s="235" t="s">
        <v>457</v>
      </c>
      <c r="D293" s="235" t="s">
        <v>128</v>
      </c>
      <c r="E293" s="236" t="s">
        <v>458</v>
      </c>
      <c r="F293" s="237" t="s">
        <v>459</v>
      </c>
      <c r="G293" s="238" t="s">
        <v>245</v>
      </c>
      <c r="H293" s="239">
        <v>537</v>
      </c>
      <c r="I293" s="240"/>
      <c r="J293" s="241">
        <f>ROUND(I293*H293,2)</f>
        <v>0</v>
      </c>
      <c r="K293" s="237" t="s">
        <v>132</v>
      </c>
      <c r="L293" s="44"/>
      <c r="M293" s="242" t="s">
        <v>1</v>
      </c>
      <c r="N293" s="243" t="s">
        <v>39</v>
      </c>
      <c r="O293" s="91"/>
      <c r="P293" s="244">
        <f>O293*H293</f>
        <v>0</v>
      </c>
      <c r="Q293" s="244">
        <v>0</v>
      </c>
      <c r="R293" s="244">
        <f>Q293*H293</f>
        <v>0</v>
      </c>
      <c r="S293" s="244">
        <v>0</v>
      </c>
      <c r="T293" s="245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6" t="s">
        <v>153</v>
      </c>
      <c r="AT293" s="246" t="s">
        <v>128</v>
      </c>
      <c r="AU293" s="246" t="s">
        <v>84</v>
      </c>
      <c r="AY293" s="17" t="s">
        <v>125</v>
      </c>
      <c r="BE293" s="247">
        <f>IF(N293="základní",J293,0)</f>
        <v>0</v>
      </c>
      <c r="BF293" s="247">
        <f>IF(N293="snížená",J293,0)</f>
        <v>0</v>
      </c>
      <c r="BG293" s="247">
        <f>IF(N293="zákl. přenesená",J293,0)</f>
        <v>0</v>
      </c>
      <c r="BH293" s="247">
        <f>IF(N293="sníž. přenesená",J293,0)</f>
        <v>0</v>
      </c>
      <c r="BI293" s="247">
        <f>IF(N293="nulová",J293,0)</f>
        <v>0</v>
      </c>
      <c r="BJ293" s="17" t="s">
        <v>82</v>
      </c>
      <c r="BK293" s="247">
        <f>ROUND(I293*H293,2)</f>
        <v>0</v>
      </c>
      <c r="BL293" s="17" t="s">
        <v>153</v>
      </c>
      <c r="BM293" s="246" t="s">
        <v>460</v>
      </c>
    </row>
    <row r="294" s="2" customFormat="1">
      <c r="A294" s="38"/>
      <c r="B294" s="39"/>
      <c r="C294" s="40"/>
      <c r="D294" s="248" t="s">
        <v>135</v>
      </c>
      <c r="E294" s="40"/>
      <c r="F294" s="249" t="s">
        <v>461</v>
      </c>
      <c r="G294" s="40"/>
      <c r="H294" s="40"/>
      <c r="I294" s="144"/>
      <c r="J294" s="40"/>
      <c r="K294" s="40"/>
      <c r="L294" s="44"/>
      <c r="M294" s="250"/>
      <c r="N294" s="251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135</v>
      </c>
      <c r="AU294" s="17" t="s">
        <v>84</v>
      </c>
    </row>
    <row r="295" s="13" customFormat="1">
      <c r="A295" s="13"/>
      <c r="B295" s="253"/>
      <c r="C295" s="254"/>
      <c r="D295" s="248" t="s">
        <v>138</v>
      </c>
      <c r="E295" s="255" t="s">
        <v>1</v>
      </c>
      <c r="F295" s="256" t="s">
        <v>409</v>
      </c>
      <c r="G295" s="254"/>
      <c r="H295" s="257">
        <v>537</v>
      </c>
      <c r="I295" s="258"/>
      <c r="J295" s="254"/>
      <c r="K295" s="254"/>
      <c r="L295" s="259"/>
      <c r="M295" s="260"/>
      <c r="N295" s="261"/>
      <c r="O295" s="261"/>
      <c r="P295" s="261"/>
      <c r="Q295" s="261"/>
      <c r="R295" s="261"/>
      <c r="S295" s="261"/>
      <c r="T295" s="26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3" t="s">
        <v>138</v>
      </c>
      <c r="AU295" s="263" t="s">
        <v>84</v>
      </c>
      <c r="AV295" s="13" t="s">
        <v>84</v>
      </c>
      <c r="AW295" s="13" t="s">
        <v>31</v>
      </c>
      <c r="AX295" s="13" t="s">
        <v>82</v>
      </c>
      <c r="AY295" s="263" t="s">
        <v>125</v>
      </c>
    </row>
    <row r="296" s="2" customFormat="1" ht="21.75" customHeight="1">
      <c r="A296" s="38"/>
      <c r="B296" s="39"/>
      <c r="C296" s="235" t="s">
        <v>462</v>
      </c>
      <c r="D296" s="235" t="s">
        <v>128</v>
      </c>
      <c r="E296" s="236" t="s">
        <v>463</v>
      </c>
      <c r="F296" s="237" t="s">
        <v>464</v>
      </c>
      <c r="G296" s="238" t="s">
        <v>245</v>
      </c>
      <c r="H296" s="239">
        <v>61</v>
      </c>
      <c r="I296" s="240"/>
      <c r="J296" s="241">
        <f>ROUND(I296*H296,2)</f>
        <v>0</v>
      </c>
      <c r="K296" s="237" t="s">
        <v>132</v>
      </c>
      <c r="L296" s="44"/>
      <c r="M296" s="242" t="s">
        <v>1</v>
      </c>
      <c r="N296" s="243" t="s">
        <v>39</v>
      </c>
      <c r="O296" s="91"/>
      <c r="P296" s="244">
        <f>O296*H296</f>
        <v>0</v>
      </c>
      <c r="Q296" s="244">
        <v>0</v>
      </c>
      <c r="R296" s="244">
        <f>Q296*H296</f>
        <v>0</v>
      </c>
      <c r="S296" s="244">
        <v>0</v>
      </c>
      <c r="T296" s="245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6" t="s">
        <v>153</v>
      </c>
      <c r="AT296" s="246" t="s">
        <v>128</v>
      </c>
      <c r="AU296" s="246" t="s">
        <v>84</v>
      </c>
      <c r="AY296" s="17" t="s">
        <v>125</v>
      </c>
      <c r="BE296" s="247">
        <f>IF(N296="základní",J296,0)</f>
        <v>0</v>
      </c>
      <c r="BF296" s="247">
        <f>IF(N296="snížená",J296,0)</f>
        <v>0</v>
      </c>
      <c r="BG296" s="247">
        <f>IF(N296="zákl. přenesená",J296,0)</f>
        <v>0</v>
      </c>
      <c r="BH296" s="247">
        <f>IF(N296="sníž. přenesená",J296,0)</f>
        <v>0</v>
      </c>
      <c r="BI296" s="247">
        <f>IF(N296="nulová",J296,0)</f>
        <v>0</v>
      </c>
      <c r="BJ296" s="17" t="s">
        <v>82</v>
      </c>
      <c r="BK296" s="247">
        <f>ROUND(I296*H296,2)</f>
        <v>0</v>
      </c>
      <c r="BL296" s="17" t="s">
        <v>153</v>
      </c>
      <c r="BM296" s="246" t="s">
        <v>465</v>
      </c>
    </row>
    <row r="297" s="2" customFormat="1">
      <c r="A297" s="38"/>
      <c r="B297" s="39"/>
      <c r="C297" s="40"/>
      <c r="D297" s="248" t="s">
        <v>135</v>
      </c>
      <c r="E297" s="40"/>
      <c r="F297" s="249" t="s">
        <v>466</v>
      </c>
      <c r="G297" s="40"/>
      <c r="H297" s="40"/>
      <c r="I297" s="144"/>
      <c r="J297" s="40"/>
      <c r="K297" s="40"/>
      <c r="L297" s="44"/>
      <c r="M297" s="250"/>
      <c r="N297" s="251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135</v>
      </c>
      <c r="AU297" s="17" t="s">
        <v>84</v>
      </c>
    </row>
    <row r="298" s="13" customFormat="1">
      <c r="A298" s="13"/>
      <c r="B298" s="253"/>
      <c r="C298" s="254"/>
      <c r="D298" s="248" t="s">
        <v>138</v>
      </c>
      <c r="E298" s="255" t="s">
        <v>1</v>
      </c>
      <c r="F298" s="256" t="s">
        <v>410</v>
      </c>
      <c r="G298" s="254"/>
      <c r="H298" s="257">
        <v>61</v>
      </c>
      <c r="I298" s="258"/>
      <c r="J298" s="254"/>
      <c r="K298" s="254"/>
      <c r="L298" s="259"/>
      <c r="M298" s="260"/>
      <c r="N298" s="261"/>
      <c r="O298" s="261"/>
      <c r="P298" s="261"/>
      <c r="Q298" s="261"/>
      <c r="R298" s="261"/>
      <c r="S298" s="261"/>
      <c r="T298" s="26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3" t="s">
        <v>138</v>
      </c>
      <c r="AU298" s="263" t="s">
        <v>84</v>
      </c>
      <c r="AV298" s="13" t="s">
        <v>84</v>
      </c>
      <c r="AW298" s="13" t="s">
        <v>31</v>
      </c>
      <c r="AX298" s="13" t="s">
        <v>82</v>
      </c>
      <c r="AY298" s="263" t="s">
        <v>125</v>
      </c>
    </row>
    <row r="299" s="2" customFormat="1" ht="21.75" customHeight="1">
      <c r="A299" s="38"/>
      <c r="B299" s="39"/>
      <c r="C299" s="235" t="s">
        <v>467</v>
      </c>
      <c r="D299" s="235" t="s">
        <v>128</v>
      </c>
      <c r="E299" s="236" t="s">
        <v>468</v>
      </c>
      <c r="F299" s="237" t="s">
        <v>469</v>
      </c>
      <c r="G299" s="238" t="s">
        <v>245</v>
      </c>
      <c r="H299" s="239">
        <v>2105</v>
      </c>
      <c r="I299" s="240"/>
      <c r="J299" s="241">
        <f>ROUND(I299*H299,2)</f>
        <v>0</v>
      </c>
      <c r="K299" s="237" t="s">
        <v>132</v>
      </c>
      <c r="L299" s="44"/>
      <c r="M299" s="242" t="s">
        <v>1</v>
      </c>
      <c r="N299" s="243" t="s">
        <v>39</v>
      </c>
      <c r="O299" s="91"/>
      <c r="P299" s="244">
        <f>O299*H299</f>
        <v>0</v>
      </c>
      <c r="Q299" s="244">
        <v>0</v>
      </c>
      <c r="R299" s="244">
        <f>Q299*H299</f>
        <v>0</v>
      </c>
      <c r="S299" s="244">
        <v>0</v>
      </c>
      <c r="T299" s="245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6" t="s">
        <v>153</v>
      </c>
      <c r="AT299" s="246" t="s">
        <v>128</v>
      </c>
      <c r="AU299" s="246" t="s">
        <v>84</v>
      </c>
      <c r="AY299" s="17" t="s">
        <v>125</v>
      </c>
      <c r="BE299" s="247">
        <f>IF(N299="základní",J299,0)</f>
        <v>0</v>
      </c>
      <c r="BF299" s="247">
        <f>IF(N299="snížená",J299,0)</f>
        <v>0</v>
      </c>
      <c r="BG299" s="247">
        <f>IF(N299="zákl. přenesená",J299,0)</f>
        <v>0</v>
      </c>
      <c r="BH299" s="247">
        <f>IF(N299="sníž. přenesená",J299,0)</f>
        <v>0</v>
      </c>
      <c r="BI299" s="247">
        <f>IF(N299="nulová",J299,0)</f>
        <v>0</v>
      </c>
      <c r="BJ299" s="17" t="s">
        <v>82</v>
      </c>
      <c r="BK299" s="247">
        <f>ROUND(I299*H299,2)</f>
        <v>0</v>
      </c>
      <c r="BL299" s="17" t="s">
        <v>153</v>
      </c>
      <c r="BM299" s="246" t="s">
        <v>470</v>
      </c>
    </row>
    <row r="300" s="2" customFormat="1">
      <c r="A300" s="38"/>
      <c r="B300" s="39"/>
      <c r="C300" s="40"/>
      <c r="D300" s="248" t="s">
        <v>135</v>
      </c>
      <c r="E300" s="40"/>
      <c r="F300" s="249" t="s">
        <v>471</v>
      </c>
      <c r="G300" s="40"/>
      <c r="H300" s="40"/>
      <c r="I300" s="144"/>
      <c r="J300" s="40"/>
      <c r="K300" s="40"/>
      <c r="L300" s="44"/>
      <c r="M300" s="250"/>
      <c r="N300" s="251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135</v>
      </c>
      <c r="AU300" s="17" t="s">
        <v>84</v>
      </c>
    </row>
    <row r="301" s="13" customFormat="1">
      <c r="A301" s="13"/>
      <c r="B301" s="253"/>
      <c r="C301" s="254"/>
      <c r="D301" s="248" t="s">
        <v>138</v>
      </c>
      <c r="E301" s="255" t="s">
        <v>1</v>
      </c>
      <c r="F301" s="256" t="s">
        <v>408</v>
      </c>
      <c r="G301" s="254"/>
      <c r="H301" s="257">
        <v>2105</v>
      </c>
      <c r="I301" s="258"/>
      <c r="J301" s="254"/>
      <c r="K301" s="254"/>
      <c r="L301" s="259"/>
      <c r="M301" s="260"/>
      <c r="N301" s="261"/>
      <c r="O301" s="261"/>
      <c r="P301" s="261"/>
      <c r="Q301" s="261"/>
      <c r="R301" s="261"/>
      <c r="S301" s="261"/>
      <c r="T301" s="26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3" t="s">
        <v>138</v>
      </c>
      <c r="AU301" s="263" t="s">
        <v>84</v>
      </c>
      <c r="AV301" s="13" t="s">
        <v>84</v>
      </c>
      <c r="AW301" s="13" t="s">
        <v>31</v>
      </c>
      <c r="AX301" s="13" t="s">
        <v>82</v>
      </c>
      <c r="AY301" s="263" t="s">
        <v>125</v>
      </c>
    </row>
    <row r="302" s="2" customFormat="1" ht="21.75" customHeight="1">
      <c r="A302" s="38"/>
      <c r="B302" s="39"/>
      <c r="C302" s="235" t="s">
        <v>472</v>
      </c>
      <c r="D302" s="235" t="s">
        <v>128</v>
      </c>
      <c r="E302" s="236" t="s">
        <v>473</v>
      </c>
      <c r="F302" s="237" t="s">
        <v>474</v>
      </c>
      <c r="G302" s="238" t="s">
        <v>245</v>
      </c>
      <c r="H302" s="239">
        <v>2166</v>
      </c>
      <c r="I302" s="240"/>
      <c r="J302" s="241">
        <f>ROUND(I302*H302,2)</f>
        <v>0</v>
      </c>
      <c r="K302" s="237" t="s">
        <v>132</v>
      </c>
      <c r="L302" s="44"/>
      <c r="M302" s="242" t="s">
        <v>1</v>
      </c>
      <c r="N302" s="243" t="s">
        <v>39</v>
      </c>
      <c r="O302" s="91"/>
      <c r="P302" s="244">
        <f>O302*H302</f>
        <v>0</v>
      </c>
      <c r="Q302" s="244">
        <v>0.1837</v>
      </c>
      <c r="R302" s="244">
        <f>Q302*H302</f>
        <v>397.89420000000001</v>
      </c>
      <c r="S302" s="244">
        <v>0</v>
      </c>
      <c r="T302" s="245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6" t="s">
        <v>153</v>
      </c>
      <c r="AT302" s="246" t="s">
        <v>128</v>
      </c>
      <c r="AU302" s="246" t="s">
        <v>84</v>
      </c>
      <c r="AY302" s="17" t="s">
        <v>125</v>
      </c>
      <c r="BE302" s="247">
        <f>IF(N302="základní",J302,0)</f>
        <v>0</v>
      </c>
      <c r="BF302" s="247">
        <f>IF(N302="snížená",J302,0)</f>
        <v>0</v>
      </c>
      <c r="BG302" s="247">
        <f>IF(N302="zákl. přenesená",J302,0)</f>
        <v>0</v>
      </c>
      <c r="BH302" s="247">
        <f>IF(N302="sníž. přenesená",J302,0)</f>
        <v>0</v>
      </c>
      <c r="BI302" s="247">
        <f>IF(N302="nulová",J302,0)</f>
        <v>0</v>
      </c>
      <c r="BJ302" s="17" t="s">
        <v>82</v>
      </c>
      <c r="BK302" s="247">
        <f>ROUND(I302*H302,2)</f>
        <v>0</v>
      </c>
      <c r="BL302" s="17" t="s">
        <v>153</v>
      </c>
      <c r="BM302" s="246" t="s">
        <v>475</v>
      </c>
    </row>
    <row r="303" s="2" customFormat="1">
      <c r="A303" s="38"/>
      <c r="B303" s="39"/>
      <c r="C303" s="40"/>
      <c r="D303" s="248" t="s">
        <v>135</v>
      </c>
      <c r="E303" s="40"/>
      <c r="F303" s="249" t="s">
        <v>476</v>
      </c>
      <c r="G303" s="40"/>
      <c r="H303" s="40"/>
      <c r="I303" s="144"/>
      <c r="J303" s="40"/>
      <c r="K303" s="40"/>
      <c r="L303" s="44"/>
      <c r="M303" s="250"/>
      <c r="N303" s="251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135</v>
      </c>
      <c r="AU303" s="17" t="s">
        <v>84</v>
      </c>
    </row>
    <row r="304" s="13" customFormat="1">
      <c r="A304" s="13"/>
      <c r="B304" s="253"/>
      <c r="C304" s="254"/>
      <c r="D304" s="248" t="s">
        <v>138</v>
      </c>
      <c r="E304" s="255" t="s">
        <v>1</v>
      </c>
      <c r="F304" s="256" t="s">
        <v>408</v>
      </c>
      <c r="G304" s="254"/>
      <c r="H304" s="257">
        <v>2105</v>
      </c>
      <c r="I304" s="258"/>
      <c r="J304" s="254"/>
      <c r="K304" s="254"/>
      <c r="L304" s="259"/>
      <c r="M304" s="260"/>
      <c r="N304" s="261"/>
      <c r="O304" s="261"/>
      <c r="P304" s="261"/>
      <c r="Q304" s="261"/>
      <c r="R304" s="261"/>
      <c r="S304" s="261"/>
      <c r="T304" s="26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3" t="s">
        <v>138</v>
      </c>
      <c r="AU304" s="263" t="s">
        <v>84</v>
      </c>
      <c r="AV304" s="13" t="s">
        <v>84</v>
      </c>
      <c r="AW304" s="13" t="s">
        <v>31</v>
      </c>
      <c r="AX304" s="13" t="s">
        <v>74</v>
      </c>
      <c r="AY304" s="263" t="s">
        <v>125</v>
      </c>
    </row>
    <row r="305" s="13" customFormat="1">
      <c r="A305" s="13"/>
      <c r="B305" s="253"/>
      <c r="C305" s="254"/>
      <c r="D305" s="248" t="s">
        <v>138</v>
      </c>
      <c r="E305" s="255" t="s">
        <v>1</v>
      </c>
      <c r="F305" s="256" t="s">
        <v>410</v>
      </c>
      <c r="G305" s="254"/>
      <c r="H305" s="257">
        <v>61</v>
      </c>
      <c r="I305" s="258"/>
      <c r="J305" s="254"/>
      <c r="K305" s="254"/>
      <c r="L305" s="259"/>
      <c r="M305" s="260"/>
      <c r="N305" s="261"/>
      <c r="O305" s="261"/>
      <c r="P305" s="261"/>
      <c r="Q305" s="261"/>
      <c r="R305" s="261"/>
      <c r="S305" s="261"/>
      <c r="T305" s="26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3" t="s">
        <v>138</v>
      </c>
      <c r="AU305" s="263" t="s">
        <v>84</v>
      </c>
      <c r="AV305" s="13" t="s">
        <v>84</v>
      </c>
      <c r="AW305" s="13" t="s">
        <v>31</v>
      </c>
      <c r="AX305" s="13" t="s">
        <v>74</v>
      </c>
      <c r="AY305" s="263" t="s">
        <v>125</v>
      </c>
    </row>
    <row r="306" s="14" customFormat="1">
      <c r="A306" s="14"/>
      <c r="B306" s="264"/>
      <c r="C306" s="265"/>
      <c r="D306" s="248" t="s">
        <v>138</v>
      </c>
      <c r="E306" s="266" t="s">
        <v>1</v>
      </c>
      <c r="F306" s="267" t="s">
        <v>152</v>
      </c>
      <c r="G306" s="265"/>
      <c r="H306" s="268">
        <v>2166</v>
      </c>
      <c r="I306" s="269"/>
      <c r="J306" s="265"/>
      <c r="K306" s="265"/>
      <c r="L306" s="270"/>
      <c r="M306" s="271"/>
      <c r="N306" s="272"/>
      <c r="O306" s="272"/>
      <c r="P306" s="272"/>
      <c r="Q306" s="272"/>
      <c r="R306" s="272"/>
      <c r="S306" s="272"/>
      <c r="T306" s="27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4" t="s">
        <v>138</v>
      </c>
      <c r="AU306" s="274" t="s">
        <v>84</v>
      </c>
      <c r="AV306" s="14" t="s">
        <v>153</v>
      </c>
      <c r="AW306" s="14" t="s">
        <v>31</v>
      </c>
      <c r="AX306" s="14" t="s">
        <v>82</v>
      </c>
      <c r="AY306" s="274" t="s">
        <v>125</v>
      </c>
    </row>
    <row r="307" s="2" customFormat="1" ht="16.5" customHeight="1">
      <c r="A307" s="38"/>
      <c r="B307" s="39"/>
      <c r="C307" s="290" t="s">
        <v>477</v>
      </c>
      <c r="D307" s="290" t="s">
        <v>389</v>
      </c>
      <c r="E307" s="291" t="s">
        <v>478</v>
      </c>
      <c r="F307" s="292" t="s">
        <v>479</v>
      </c>
      <c r="G307" s="293" t="s">
        <v>245</v>
      </c>
      <c r="H307" s="294">
        <v>292</v>
      </c>
      <c r="I307" s="295"/>
      <c r="J307" s="296">
        <f>ROUND(I307*H307,2)</f>
        <v>0</v>
      </c>
      <c r="K307" s="292" t="s">
        <v>132</v>
      </c>
      <c r="L307" s="297"/>
      <c r="M307" s="298" t="s">
        <v>1</v>
      </c>
      <c r="N307" s="299" t="s">
        <v>39</v>
      </c>
      <c r="O307" s="91"/>
      <c r="P307" s="244">
        <f>O307*H307</f>
        <v>0</v>
      </c>
      <c r="Q307" s="244">
        <v>0.41699999999999998</v>
      </c>
      <c r="R307" s="244">
        <f>Q307*H307</f>
        <v>121.764</v>
      </c>
      <c r="S307" s="244">
        <v>0</v>
      </c>
      <c r="T307" s="245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6" t="s">
        <v>172</v>
      </c>
      <c r="AT307" s="246" t="s">
        <v>389</v>
      </c>
      <c r="AU307" s="246" t="s">
        <v>84</v>
      </c>
      <c r="AY307" s="17" t="s">
        <v>125</v>
      </c>
      <c r="BE307" s="247">
        <f>IF(N307="základní",J307,0)</f>
        <v>0</v>
      </c>
      <c r="BF307" s="247">
        <f>IF(N307="snížená",J307,0)</f>
        <v>0</v>
      </c>
      <c r="BG307" s="247">
        <f>IF(N307="zákl. přenesená",J307,0)</f>
        <v>0</v>
      </c>
      <c r="BH307" s="247">
        <f>IF(N307="sníž. přenesená",J307,0)</f>
        <v>0</v>
      </c>
      <c r="BI307" s="247">
        <f>IF(N307="nulová",J307,0)</f>
        <v>0</v>
      </c>
      <c r="BJ307" s="17" t="s">
        <v>82</v>
      </c>
      <c r="BK307" s="247">
        <f>ROUND(I307*H307,2)</f>
        <v>0</v>
      </c>
      <c r="BL307" s="17" t="s">
        <v>153</v>
      </c>
      <c r="BM307" s="246" t="s">
        <v>480</v>
      </c>
    </row>
    <row r="308" s="2" customFormat="1">
      <c r="A308" s="38"/>
      <c r="B308" s="39"/>
      <c r="C308" s="40"/>
      <c r="D308" s="248" t="s">
        <v>135</v>
      </c>
      <c r="E308" s="40"/>
      <c r="F308" s="249" t="s">
        <v>479</v>
      </c>
      <c r="G308" s="40"/>
      <c r="H308" s="40"/>
      <c r="I308" s="144"/>
      <c r="J308" s="40"/>
      <c r="K308" s="40"/>
      <c r="L308" s="44"/>
      <c r="M308" s="250"/>
      <c r="N308" s="251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135</v>
      </c>
      <c r="AU308" s="17" t="s">
        <v>84</v>
      </c>
    </row>
    <row r="309" s="13" customFormat="1">
      <c r="A309" s="13"/>
      <c r="B309" s="253"/>
      <c r="C309" s="254"/>
      <c r="D309" s="248" t="s">
        <v>138</v>
      </c>
      <c r="E309" s="255" t="s">
        <v>1</v>
      </c>
      <c r="F309" s="256" t="s">
        <v>481</v>
      </c>
      <c r="G309" s="254"/>
      <c r="H309" s="257">
        <v>15.84</v>
      </c>
      <c r="I309" s="258"/>
      <c r="J309" s="254"/>
      <c r="K309" s="254"/>
      <c r="L309" s="259"/>
      <c r="M309" s="260"/>
      <c r="N309" s="261"/>
      <c r="O309" s="261"/>
      <c r="P309" s="261"/>
      <c r="Q309" s="261"/>
      <c r="R309" s="261"/>
      <c r="S309" s="261"/>
      <c r="T309" s="26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3" t="s">
        <v>138</v>
      </c>
      <c r="AU309" s="263" t="s">
        <v>84</v>
      </c>
      <c r="AV309" s="13" t="s">
        <v>84</v>
      </c>
      <c r="AW309" s="13" t="s">
        <v>31</v>
      </c>
      <c r="AX309" s="13" t="s">
        <v>74</v>
      </c>
      <c r="AY309" s="263" t="s">
        <v>125</v>
      </c>
    </row>
    <row r="310" s="13" customFormat="1">
      <c r="A310" s="13"/>
      <c r="B310" s="253"/>
      <c r="C310" s="254"/>
      <c r="D310" s="248" t="s">
        <v>138</v>
      </c>
      <c r="E310" s="255" t="s">
        <v>1</v>
      </c>
      <c r="F310" s="256" t="s">
        <v>482</v>
      </c>
      <c r="G310" s="254"/>
      <c r="H310" s="257">
        <v>67.099999999999994</v>
      </c>
      <c r="I310" s="258"/>
      <c r="J310" s="254"/>
      <c r="K310" s="254"/>
      <c r="L310" s="259"/>
      <c r="M310" s="260"/>
      <c r="N310" s="261"/>
      <c r="O310" s="261"/>
      <c r="P310" s="261"/>
      <c r="Q310" s="261"/>
      <c r="R310" s="261"/>
      <c r="S310" s="261"/>
      <c r="T310" s="26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3" t="s">
        <v>138</v>
      </c>
      <c r="AU310" s="263" t="s">
        <v>84</v>
      </c>
      <c r="AV310" s="13" t="s">
        <v>84</v>
      </c>
      <c r="AW310" s="13" t="s">
        <v>31</v>
      </c>
      <c r="AX310" s="13" t="s">
        <v>74</v>
      </c>
      <c r="AY310" s="263" t="s">
        <v>125</v>
      </c>
    </row>
    <row r="311" s="13" customFormat="1">
      <c r="A311" s="13"/>
      <c r="B311" s="253"/>
      <c r="C311" s="254"/>
      <c r="D311" s="248" t="s">
        <v>138</v>
      </c>
      <c r="E311" s="255" t="s">
        <v>1</v>
      </c>
      <c r="F311" s="256" t="s">
        <v>483</v>
      </c>
      <c r="G311" s="254"/>
      <c r="H311" s="257">
        <v>209.06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3" t="s">
        <v>138</v>
      </c>
      <c r="AU311" s="263" t="s">
        <v>84</v>
      </c>
      <c r="AV311" s="13" t="s">
        <v>84</v>
      </c>
      <c r="AW311" s="13" t="s">
        <v>31</v>
      </c>
      <c r="AX311" s="13" t="s">
        <v>74</v>
      </c>
      <c r="AY311" s="263" t="s">
        <v>125</v>
      </c>
    </row>
    <row r="312" s="14" customFormat="1">
      <c r="A312" s="14"/>
      <c r="B312" s="264"/>
      <c r="C312" s="265"/>
      <c r="D312" s="248" t="s">
        <v>138</v>
      </c>
      <c r="E312" s="266" t="s">
        <v>1</v>
      </c>
      <c r="F312" s="267" t="s">
        <v>152</v>
      </c>
      <c r="G312" s="265"/>
      <c r="H312" s="268">
        <v>292</v>
      </c>
      <c r="I312" s="269"/>
      <c r="J312" s="265"/>
      <c r="K312" s="265"/>
      <c r="L312" s="270"/>
      <c r="M312" s="271"/>
      <c r="N312" s="272"/>
      <c r="O312" s="272"/>
      <c r="P312" s="272"/>
      <c r="Q312" s="272"/>
      <c r="R312" s="272"/>
      <c r="S312" s="272"/>
      <c r="T312" s="27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4" t="s">
        <v>138</v>
      </c>
      <c r="AU312" s="274" t="s">
        <v>84</v>
      </c>
      <c r="AV312" s="14" t="s">
        <v>153</v>
      </c>
      <c r="AW312" s="14" t="s">
        <v>31</v>
      </c>
      <c r="AX312" s="14" t="s">
        <v>82</v>
      </c>
      <c r="AY312" s="274" t="s">
        <v>125</v>
      </c>
    </row>
    <row r="313" s="2" customFormat="1" ht="21.75" customHeight="1">
      <c r="A313" s="38"/>
      <c r="B313" s="39"/>
      <c r="C313" s="235" t="s">
        <v>484</v>
      </c>
      <c r="D313" s="235" t="s">
        <v>128</v>
      </c>
      <c r="E313" s="236" t="s">
        <v>485</v>
      </c>
      <c r="F313" s="237" t="s">
        <v>486</v>
      </c>
      <c r="G313" s="238" t="s">
        <v>245</v>
      </c>
      <c r="H313" s="239">
        <v>2721</v>
      </c>
      <c r="I313" s="240"/>
      <c r="J313" s="241">
        <f>ROUND(I313*H313,2)</f>
        <v>0</v>
      </c>
      <c r="K313" s="237" t="s">
        <v>132</v>
      </c>
      <c r="L313" s="44"/>
      <c r="M313" s="242" t="s">
        <v>1</v>
      </c>
      <c r="N313" s="243" t="s">
        <v>39</v>
      </c>
      <c r="O313" s="91"/>
      <c r="P313" s="244">
        <f>O313*H313</f>
        <v>0</v>
      </c>
      <c r="Q313" s="244">
        <v>0.18995999999999999</v>
      </c>
      <c r="R313" s="244">
        <f>Q313*H313</f>
        <v>516.88116000000002</v>
      </c>
      <c r="S313" s="244">
        <v>0</v>
      </c>
      <c r="T313" s="245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6" t="s">
        <v>153</v>
      </c>
      <c r="AT313" s="246" t="s">
        <v>128</v>
      </c>
      <c r="AU313" s="246" t="s">
        <v>84</v>
      </c>
      <c r="AY313" s="17" t="s">
        <v>125</v>
      </c>
      <c r="BE313" s="247">
        <f>IF(N313="základní",J313,0)</f>
        <v>0</v>
      </c>
      <c r="BF313" s="247">
        <f>IF(N313="snížená",J313,0)</f>
        <v>0</v>
      </c>
      <c r="BG313" s="247">
        <f>IF(N313="zákl. přenesená",J313,0)</f>
        <v>0</v>
      </c>
      <c r="BH313" s="247">
        <f>IF(N313="sníž. přenesená",J313,0)</f>
        <v>0</v>
      </c>
      <c r="BI313" s="247">
        <f>IF(N313="nulová",J313,0)</f>
        <v>0</v>
      </c>
      <c r="BJ313" s="17" t="s">
        <v>82</v>
      </c>
      <c r="BK313" s="247">
        <f>ROUND(I313*H313,2)</f>
        <v>0</v>
      </c>
      <c r="BL313" s="17" t="s">
        <v>153</v>
      </c>
      <c r="BM313" s="246" t="s">
        <v>487</v>
      </c>
    </row>
    <row r="314" s="2" customFormat="1">
      <c r="A314" s="38"/>
      <c r="B314" s="39"/>
      <c r="C314" s="40"/>
      <c r="D314" s="248" t="s">
        <v>135</v>
      </c>
      <c r="E314" s="40"/>
      <c r="F314" s="249" t="s">
        <v>488</v>
      </c>
      <c r="G314" s="40"/>
      <c r="H314" s="40"/>
      <c r="I314" s="144"/>
      <c r="J314" s="40"/>
      <c r="K314" s="40"/>
      <c r="L314" s="44"/>
      <c r="M314" s="250"/>
      <c r="N314" s="251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135</v>
      </c>
      <c r="AU314" s="17" t="s">
        <v>84</v>
      </c>
    </row>
    <row r="315" s="13" customFormat="1">
      <c r="A315" s="13"/>
      <c r="B315" s="253"/>
      <c r="C315" s="254"/>
      <c r="D315" s="248" t="s">
        <v>138</v>
      </c>
      <c r="E315" s="255" t="s">
        <v>1</v>
      </c>
      <c r="F315" s="256" t="s">
        <v>411</v>
      </c>
      <c r="G315" s="254"/>
      <c r="H315" s="257">
        <v>2562</v>
      </c>
      <c r="I315" s="258"/>
      <c r="J315" s="254"/>
      <c r="K315" s="254"/>
      <c r="L315" s="259"/>
      <c r="M315" s="260"/>
      <c r="N315" s="261"/>
      <c r="O315" s="261"/>
      <c r="P315" s="261"/>
      <c r="Q315" s="261"/>
      <c r="R315" s="261"/>
      <c r="S315" s="261"/>
      <c r="T315" s="26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3" t="s">
        <v>138</v>
      </c>
      <c r="AU315" s="263" t="s">
        <v>84</v>
      </c>
      <c r="AV315" s="13" t="s">
        <v>84</v>
      </c>
      <c r="AW315" s="13" t="s">
        <v>31</v>
      </c>
      <c r="AX315" s="13" t="s">
        <v>74</v>
      </c>
      <c r="AY315" s="263" t="s">
        <v>125</v>
      </c>
    </row>
    <row r="316" s="13" customFormat="1">
      <c r="A316" s="13"/>
      <c r="B316" s="253"/>
      <c r="C316" s="254"/>
      <c r="D316" s="248" t="s">
        <v>138</v>
      </c>
      <c r="E316" s="255" t="s">
        <v>1</v>
      </c>
      <c r="F316" s="256" t="s">
        <v>412</v>
      </c>
      <c r="G316" s="254"/>
      <c r="H316" s="257">
        <v>105</v>
      </c>
      <c r="I316" s="258"/>
      <c r="J316" s="254"/>
      <c r="K316" s="254"/>
      <c r="L316" s="259"/>
      <c r="M316" s="260"/>
      <c r="N316" s="261"/>
      <c r="O316" s="261"/>
      <c r="P316" s="261"/>
      <c r="Q316" s="261"/>
      <c r="R316" s="261"/>
      <c r="S316" s="261"/>
      <c r="T316" s="26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3" t="s">
        <v>138</v>
      </c>
      <c r="AU316" s="263" t="s">
        <v>84</v>
      </c>
      <c r="AV316" s="13" t="s">
        <v>84</v>
      </c>
      <c r="AW316" s="13" t="s">
        <v>31</v>
      </c>
      <c r="AX316" s="13" t="s">
        <v>74</v>
      </c>
      <c r="AY316" s="263" t="s">
        <v>125</v>
      </c>
    </row>
    <row r="317" s="13" customFormat="1">
      <c r="A317" s="13"/>
      <c r="B317" s="253"/>
      <c r="C317" s="254"/>
      <c r="D317" s="248" t="s">
        <v>138</v>
      </c>
      <c r="E317" s="255" t="s">
        <v>1</v>
      </c>
      <c r="F317" s="256" t="s">
        <v>413</v>
      </c>
      <c r="G317" s="254"/>
      <c r="H317" s="257">
        <v>54</v>
      </c>
      <c r="I317" s="258"/>
      <c r="J317" s="254"/>
      <c r="K317" s="254"/>
      <c r="L317" s="259"/>
      <c r="M317" s="260"/>
      <c r="N317" s="261"/>
      <c r="O317" s="261"/>
      <c r="P317" s="261"/>
      <c r="Q317" s="261"/>
      <c r="R317" s="261"/>
      <c r="S317" s="261"/>
      <c r="T317" s="26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3" t="s">
        <v>138</v>
      </c>
      <c r="AU317" s="263" t="s">
        <v>84</v>
      </c>
      <c r="AV317" s="13" t="s">
        <v>84</v>
      </c>
      <c r="AW317" s="13" t="s">
        <v>31</v>
      </c>
      <c r="AX317" s="13" t="s">
        <v>74</v>
      </c>
      <c r="AY317" s="263" t="s">
        <v>125</v>
      </c>
    </row>
    <row r="318" s="14" customFormat="1">
      <c r="A318" s="14"/>
      <c r="B318" s="264"/>
      <c r="C318" s="265"/>
      <c r="D318" s="248" t="s">
        <v>138</v>
      </c>
      <c r="E318" s="266" t="s">
        <v>1</v>
      </c>
      <c r="F318" s="267" t="s">
        <v>152</v>
      </c>
      <c r="G318" s="265"/>
      <c r="H318" s="268">
        <v>2721</v>
      </c>
      <c r="I318" s="269"/>
      <c r="J318" s="265"/>
      <c r="K318" s="265"/>
      <c r="L318" s="270"/>
      <c r="M318" s="271"/>
      <c r="N318" s="272"/>
      <c r="O318" s="272"/>
      <c r="P318" s="272"/>
      <c r="Q318" s="272"/>
      <c r="R318" s="272"/>
      <c r="S318" s="272"/>
      <c r="T318" s="27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4" t="s">
        <v>138</v>
      </c>
      <c r="AU318" s="274" t="s">
        <v>84</v>
      </c>
      <c r="AV318" s="14" t="s">
        <v>153</v>
      </c>
      <c r="AW318" s="14" t="s">
        <v>31</v>
      </c>
      <c r="AX318" s="14" t="s">
        <v>82</v>
      </c>
      <c r="AY318" s="274" t="s">
        <v>125</v>
      </c>
    </row>
    <row r="319" s="2" customFormat="1" ht="16.5" customHeight="1">
      <c r="A319" s="38"/>
      <c r="B319" s="39"/>
      <c r="C319" s="290" t="s">
        <v>489</v>
      </c>
      <c r="D319" s="290" t="s">
        <v>389</v>
      </c>
      <c r="E319" s="291" t="s">
        <v>490</v>
      </c>
      <c r="F319" s="292" t="s">
        <v>491</v>
      </c>
      <c r="G319" s="293" t="s">
        <v>245</v>
      </c>
      <c r="H319" s="294">
        <v>2384.1999999999998</v>
      </c>
      <c r="I319" s="295"/>
      <c r="J319" s="296">
        <f>ROUND(I319*H319,2)</f>
        <v>0</v>
      </c>
      <c r="K319" s="292" t="s">
        <v>132</v>
      </c>
      <c r="L319" s="297"/>
      <c r="M319" s="298" t="s">
        <v>1</v>
      </c>
      <c r="N319" s="299" t="s">
        <v>39</v>
      </c>
      <c r="O319" s="91"/>
      <c r="P319" s="244">
        <f>O319*H319</f>
        <v>0</v>
      </c>
      <c r="Q319" s="244">
        <v>0.111</v>
      </c>
      <c r="R319" s="244">
        <f>Q319*H319</f>
        <v>264.64619999999996</v>
      </c>
      <c r="S319" s="244">
        <v>0</v>
      </c>
      <c r="T319" s="245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6" t="s">
        <v>172</v>
      </c>
      <c r="AT319" s="246" t="s">
        <v>389</v>
      </c>
      <c r="AU319" s="246" t="s">
        <v>84</v>
      </c>
      <c r="AY319" s="17" t="s">
        <v>125</v>
      </c>
      <c r="BE319" s="247">
        <f>IF(N319="základní",J319,0)</f>
        <v>0</v>
      </c>
      <c r="BF319" s="247">
        <f>IF(N319="snížená",J319,0)</f>
        <v>0</v>
      </c>
      <c r="BG319" s="247">
        <f>IF(N319="zákl. přenesená",J319,0)</f>
        <v>0</v>
      </c>
      <c r="BH319" s="247">
        <f>IF(N319="sníž. přenesená",J319,0)</f>
        <v>0</v>
      </c>
      <c r="BI319" s="247">
        <f>IF(N319="nulová",J319,0)</f>
        <v>0</v>
      </c>
      <c r="BJ319" s="17" t="s">
        <v>82</v>
      </c>
      <c r="BK319" s="247">
        <f>ROUND(I319*H319,2)</f>
        <v>0</v>
      </c>
      <c r="BL319" s="17" t="s">
        <v>153</v>
      </c>
      <c r="BM319" s="246" t="s">
        <v>492</v>
      </c>
    </row>
    <row r="320" s="2" customFormat="1">
      <c r="A320" s="38"/>
      <c r="B320" s="39"/>
      <c r="C320" s="40"/>
      <c r="D320" s="248" t="s">
        <v>135</v>
      </c>
      <c r="E320" s="40"/>
      <c r="F320" s="249" t="s">
        <v>491</v>
      </c>
      <c r="G320" s="40"/>
      <c r="H320" s="40"/>
      <c r="I320" s="144"/>
      <c r="J320" s="40"/>
      <c r="K320" s="40"/>
      <c r="L320" s="44"/>
      <c r="M320" s="250"/>
      <c r="N320" s="251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135</v>
      </c>
      <c r="AU320" s="17" t="s">
        <v>84</v>
      </c>
    </row>
    <row r="321" s="13" customFormat="1">
      <c r="A321" s="13"/>
      <c r="B321" s="253"/>
      <c r="C321" s="254"/>
      <c r="D321" s="248" t="s">
        <v>138</v>
      </c>
      <c r="E321" s="255" t="s">
        <v>1</v>
      </c>
      <c r="F321" s="256" t="s">
        <v>493</v>
      </c>
      <c r="G321" s="254"/>
      <c r="H321" s="257">
        <v>2340.8000000000002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3" t="s">
        <v>138</v>
      </c>
      <c r="AU321" s="263" t="s">
        <v>84</v>
      </c>
      <c r="AV321" s="13" t="s">
        <v>84</v>
      </c>
      <c r="AW321" s="13" t="s">
        <v>31</v>
      </c>
      <c r="AX321" s="13" t="s">
        <v>74</v>
      </c>
      <c r="AY321" s="263" t="s">
        <v>125</v>
      </c>
    </row>
    <row r="322" s="13" customFormat="1">
      <c r="A322" s="13"/>
      <c r="B322" s="253"/>
      <c r="C322" s="254"/>
      <c r="D322" s="248" t="s">
        <v>138</v>
      </c>
      <c r="E322" s="255" t="s">
        <v>1</v>
      </c>
      <c r="F322" s="256" t="s">
        <v>494</v>
      </c>
      <c r="G322" s="254"/>
      <c r="H322" s="257">
        <v>43.399999999999999</v>
      </c>
      <c r="I322" s="258"/>
      <c r="J322" s="254"/>
      <c r="K322" s="254"/>
      <c r="L322" s="259"/>
      <c r="M322" s="260"/>
      <c r="N322" s="261"/>
      <c r="O322" s="261"/>
      <c r="P322" s="261"/>
      <c r="Q322" s="261"/>
      <c r="R322" s="261"/>
      <c r="S322" s="261"/>
      <c r="T322" s="26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3" t="s">
        <v>138</v>
      </c>
      <c r="AU322" s="263" t="s">
        <v>84</v>
      </c>
      <c r="AV322" s="13" t="s">
        <v>84</v>
      </c>
      <c r="AW322" s="13" t="s">
        <v>31</v>
      </c>
      <c r="AX322" s="13" t="s">
        <v>74</v>
      </c>
      <c r="AY322" s="263" t="s">
        <v>125</v>
      </c>
    </row>
    <row r="323" s="14" customFormat="1">
      <c r="A323" s="14"/>
      <c r="B323" s="264"/>
      <c r="C323" s="265"/>
      <c r="D323" s="248" t="s">
        <v>138</v>
      </c>
      <c r="E323" s="266" t="s">
        <v>1</v>
      </c>
      <c r="F323" s="267" t="s">
        <v>152</v>
      </c>
      <c r="G323" s="265"/>
      <c r="H323" s="268">
        <v>2384.1999999999998</v>
      </c>
      <c r="I323" s="269"/>
      <c r="J323" s="265"/>
      <c r="K323" s="265"/>
      <c r="L323" s="270"/>
      <c r="M323" s="271"/>
      <c r="N323" s="272"/>
      <c r="O323" s="272"/>
      <c r="P323" s="272"/>
      <c r="Q323" s="272"/>
      <c r="R323" s="272"/>
      <c r="S323" s="272"/>
      <c r="T323" s="27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4" t="s">
        <v>138</v>
      </c>
      <c r="AU323" s="274" t="s">
        <v>84</v>
      </c>
      <c r="AV323" s="14" t="s">
        <v>153</v>
      </c>
      <c r="AW323" s="14" t="s">
        <v>31</v>
      </c>
      <c r="AX323" s="14" t="s">
        <v>82</v>
      </c>
      <c r="AY323" s="274" t="s">
        <v>125</v>
      </c>
    </row>
    <row r="324" s="2" customFormat="1" ht="16.5" customHeight="1">
      <c r="A324" s="38"/>
      <c r="B324" s="39"/>
      <c r="C324" s="290" t="s">
        <v>495</v>
      </c>
      <c r="D324" s="290" t="s">
        <v>389</v>
      </c>
      <c r="E324" s="291" t="s">
        <v>496</v>
      </c>
      <c r="F324" s="292" t="s">
        <v>497</v>
      </c>
      <c r="G324" s="293" t="s">
        <v>245</v>
      </c>
      <c r="H324" s="294">
        <v>115.5</v>
      </c>
      <c r="I324" s="295"/>
      <c r="J324" s="296">
        <f>ROUND(I324*H324,2)</f>
        <v>0</v>
      </c>
      <c r="K324" s="292" t="s">
        <v>1</v>
      </c>
      <c r="L324" s="297"/>
      <c r="M324" s="298" t="s">
        <v>1</v>
      </c>
      <c r="N324" s="299" t="s">
        <v>39</v>
      </c>
      <c r="O324" s="91"/>
      <c r="P324" s="244">
        <f>O324*H324</f>
        <v>0</v>
      </c>
      <c r="Q324" s="244">
        <v>0.085000000000000006</v>
      </c>
      <c r="R324" s="244">
        <f>Q324*H324</f>
        <v>9.8175000000000008</v>
      </c>
      <c r="S324" s="244">
        <v>0</v>
      </c>
      <c r="T324" s="245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6" t="s">
        <v>172</v>
      </c>
      <c r="AT324" s="246" t="s">
        <v>389</v>
      </c>
      <c r="AU324" s="246" t="s">
        <v>84</v>
      </c>
      <c r="AY324" s="17" t="s">
        <v>125</v>
      </c>
      <c r="BE324" s="247">
        <f>IF(N324="základní",J324,0)</f>
        <v>0</v>
      </c>
      <c r="BF324" s="247">
        <f>IF(N324="snížená",J324,0)</f>
        <v>0</v>
      </c>
      <c r="BG324" s="247">
        <f>IF(N324="zákl. přenesená",J324,0)</f>
        <v>0</v>
      </c>
      <c r="BH324" s="247">
        <f>IF(N324="sníž. přenesená",J324,0)</f>
        <v>0</v>
      </c>
      <c r="BI324" s="247">
        <f>IF(N324="nulová",J324,0)</f>
        <v>0</v>
      </c>
      <c r="BJ324" s="17" t="s">
        <v>82</v>
      </c>
      <c r="BK324" s="247">
        <f>ROUND(I324*H324,2)</f>
        <v>0</v>
      </c>
      <c r="BL324" s="17" t="s">
        <v>153</v>
      </c>
      <c r="BM324" s="246" t="s">
        <v>498</v>
      </c>
    </row>
    <row r="325" s="2" customFormat="1">
      <c r="A325" s="38"/>
      <c r="B325" s="39"/>
      <c r="C325" s="40"/>
      <c r="D325" s="248" t="s">
        <v>135</v>
      </c>
      <c r="E325" s="40"/>
      <c r="F325" s="249" t="s">
        <v>499</v>
      </c>
      <c r="G325" s="40"/>
      <c r="H325" s="40"/>
      <c r="I325" s="144"/>
      <c r="J325" s="40"/>
      <c r="K325" s="40"/>
      <c r="L325" s="44"/>
      <c r="M325" s="250"/>
      <c r="N325" s="251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135</v>
      </c>
      <c r="AU325" s="17" t="s">
        <v>84</v>
      </c>
    </row>
    <row r="326" s="2" customFormat="1">
      <c r="A326" s="38"/>
      <c r="B326" s="39"/>
      <c r="C326" s="40"/>
      <c r="D326" s="248" t="s">
        <v>136</v>
      </c>
      <c r="E326" s="40"/>
      <c r="F326" s="252" t="s">
        <v>500</v>
      </c>
      <c r="G326" s="40"/>
      <c r="H326" s="40"/>
      <c r="I326" s="144"/>
      <c r="J326" s="40"/>
      <c r="K326" s="40"/>
      <c r="L326" s="44"/>
      <c r="M326" s="250"/>
      <c r="N326" s="251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136</v>
      </c>
      <c r="AU326" s="17" t="s">
        <v>84</v>
      </c>
    </row>
    <row r="327" s="13" customFormat="1">
      <c r="A327" s="13"/>
      <c r="B327" s="253"/>
      <c r="C327" s="254"/>
      <c r="D327" s="248" t="s">
        <v>138</v>
      </c>
      <c r="E327" s="255" t="s">
        <v>1</v>
      </c>
      <c r="F327" s="256" t="s">
        <v>501</v>
      </c>
      <c r="G327" s="254"/>
      <c r="H327" s="257">
        <v>115.5</v>
      </c>
      <c r="I327" s="258"/>
      <c r="J327" s="254"/>
      <c r="K327" s="254"/>
      <c r="L327" s="259"/>
      <c r="M327" s="260"/>
      <c r="N327" s="261"/>
      <c r="O327" s="261"/>
      <c r="P327" s="261"/>
      <c r="Q327" s="261"/>
      <c r="R327" s="261"/>
      <c r="S327" s="261"/>
      <c r="T327" s="26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3" t="s">
        <v>138</v>
      </c>
      <c r="AU327" s="263" t="s">
        <v>84</v>
      </c>
      <c r="AV327" s="13" t="s">
        <v>84</v>
      </c>
      <c r="AW327" s="13" t="s">
        <v>31</v>
      </c>
      <c r="AX327" s="13" t="s">
        <v>82</v>
      </c>
      <c r="AY327" s="263" t="s">
        <v>125</v>
      </c>
    </row>
    <row r="328" s="2" customFormat="1" ht="16.5" customHeight="1">
      <c r="A328" s="38"/>
      <c r="B328" s="39"/>
      <c r="C328" s="290" t="s">
        <v>502</v>
      </c>
      <c r="D328" s="290" t="s">
        <v>389</v>
      </c>
      <c r="E328" s="291" t="s">
        <v>503</v>
      </c>
      <c r="F328" s="292" t="s">
        <v>504</v>
      </c>
      <c r="G328" s="293" t="s">
        <v>245</v>
      </c>
      <c r="H328" s="294">
        <v>59.399999999999999</v>
      </c>
      <c r="I328" s="295"/>
      <c r="J328" s="296">
        <f>ROUND(I328*H328,2)</f>
        <v>0</v>
      </c>
      <c r="K328" s="292" t="s">
        <v>1</v>
      </c>
      <c r="L328" s="297"/>
      <c r="M328" s="298" t="s">
        <v>1</v>
      </c>
      <c r="N328" s="299" t="s">
        <v>39</v>
      </c>
      <c r="O328" s="91"/>
      <c r="P328" s="244">
        <f>O328*H328</f>
        <v>0</v>
      </c>
      <c r="Q328" s="244">
        <v>0.058999999999999997</v>
      </c>
      <c r="R328" s="244">
        <f>Q328*H328</f>
        <v>3.5045999999999999</v>
      </c>
      <c r="S328" s="244">
        <v>0</v>
      </c>
      <c r="T328" s="245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6" t="s">
        <v>172</v>
      </c>
      <c r="AT328" s="246" t="s">
        <v>389</v>
      </c>
      <c r="AU328" s="246" t="s">
        <v>84</v>
      </c>
      <c r="AY328" s="17" t="s">
        <v>125</v>
      </c>
      <c r="BE328" s="247">
        <f>IF(N328="základní",J328,0)</f>
        <v>0</v>
      </c>
      <c r="BF328" s="247">
        <f>IF(N328="snížená",J328,0)</f>
        <v>0</v>
      </c>
      <c r="BG328" s="247">
        <f>IF(N328="zákl. přenesená",J328,0)</f>
        <v>0</v>
      </c>
      <c r="BH328" s="247">
        <f>IF(N328="sníž. přenesená",J328,0)</f>
        <v>0</v>
      </c>
      <c r="BI328" s="247">
        <f>IF(N328="nulová",J328,0)</f>
        <v>0</v>
      </c>
      <c r="BJ328" s="17" t="s">
        <v>82</v>
      </c>
      <c r="BK328" s="247">
        <f>ROUND(I328*H328,2)</f>
        <v>0</v>
      </c>
      <c r="BL328" s="17" t="s">
        <v>153</v>
      </c>
      <c r="BM328" s="246" t="s">
        <v>505</v>
      </c>
    </row>
    <row r="329" s="2" customFormat="1">
      <c r="A329" s="38"/>
      <c r="B329" s="39"/>
      <c r="C329" s="40"/>
      <c r="D329" s="248" t="s">
        <v>135</v>
      </c>
      <c r="E329" s="40"/>
      <c r="F329" s="249" t="s">
        <v>506</v>
      </c>
      <c r="G329" s="40"/>
      <c r="H329" s="40"/>
      <c r="I329" s="144"/>
      <c r="J329" s="40"/>
      <c r="K329" s="40"/>
      <c r="L329" s="44"/>
      <c r="M329" s="250"/>
      <c r="N329" s="251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135</v>
      </c>
      <c r="AU329" s="17" t="s">
        <v>84</v>
      </c>
    </row>
    <row r="330" s="2" customFormat="1">
      <c r="A330" s="38"/>
      <c r="B330" s="39"/>
      <c r="C330" s="40"/>
      <c r="D330" s="248" t="s">
        <v>136</v>
      </c>
      <c r="E330" s="40"/>
      <c r="F330" s="252" t="s">
        <v>507</v>
      </c>
      <c r="G330" s="40"/>
      <c r="H330" s="40"/>
      <c r="I330" s="144"/>
      <c r="J330" s="40"/>
      <c r="K330" s="40"/>
      <c r="L330" s="44"/>
      <c r="M330" s="250"/>
      <c r="N330" s="251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136</v>
      </c>
      <c r="AU330" s="17" t="s">
        <v>84</v>
      </c>
    </row>
    <row r="331" s="13" customFormat="1">
      <c r="A331" s="13"/>
      <c r="B331" s="253"/>
      <c r="C331" s="254"/>
      <c r="D331" s="248" t="s">
        <v>138</v>
      </c>
      <c r="E331" s="255" t="s">
        <v>1</v>
      </c>
      <c r="F331" s="256" t="s">
        <v>508</v>
      </c>
      <c r="G331" s="254"/>
      <c r="H331" s="257">
        <v>59.399999999999999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3" t="s">
        <v>138</v>
      </c>
      <c r="AU331" s="263" t="s">
        <v>84</v>
      </c>
      <c r="AV331" s="13" t="s">
        <v>84</v>
      </c>
      <c r="AW331" s="13" t="s">
        <v>31</v>
      </c>
      <c r="AX331" s="13" t="s">
        <v>82</v>
      </c>
      <c r="AY331" s="263" t="s">
        <v>125</v>
      </c>
    </row>
    <row r="332" s="12" customFormat="1" ht="22.8" customHeight="1">
      <c r="A332" s="12"/>
      <c r="B332" s="219"/>
      <c r="C332" s="220"/>
      <c r="D332" s="221" t="s">
        <v>73</v>
      </c>
      <c r="E332" s="233" t="s">
        <v>172</v>
      </c>
      <c r="F332" s="233" t="s">
        <v>509</v>
      </c>
      <c r="G332" s="220"/>
      <c r="H332" s="220"/>
      <c r="I332" s="223"/>
      <c r="J332" s="234">
        <f>BK332</f>
        <v>0</v>
      </c>
      <c r="K332" s="220"/>
      <c r="L332" s="225"/>
      <c r="M332" s="226"/>
      <c r="N332" s="227"/>
      <c r="O332" s="227"/>
      <c r="P332" s="228">
        <f>SUM(P333:P339)</f>
        <v>0</v>
      </c>
      <c r="Q332" s="227"/>
      <c r="R332" s="228">
        <f>SUM(R333:R339)</f>
        <v>17.82085</v>
      </c>
      <c r="S332" s="227"/>
      <c r="T332" s="229">
        <f>SUM(T333:T339)</f>
        <v>4.0499999999999998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30" t="s">
        <v>82</v>
      </c>
      <c r="AT332" s="231" t="s">
        <v>73</v>
      </c>
      <c r="AU332" s="231" t="s">
        <v>82</v>
      </c>
      <c r="AY332" s="230" t="s">
        <v>125</v>
      </c>
      <c r="BK332" s="232">
        <f>SUM(BK333:BK339)</f>
        <v>0</v>
      </c>
    </row>
    <row r="333" s="2" customFormat="1" ht="21.75" customHeight="1">
      <c r="A333" s="38"/>
      <c r="B333" s="39"/>
      <c r="C333" s="235" t="s">
        <v>510</v>
      </c>
      <c r="D333" s="235" t="s">
        <v>128</v>
      </c>
      <c r="E333" s="236" t="s">
        <v>511</v>
      </c>
      <c r="F333" s="237" t="s">
        <v>512</v>
      </c>
      <c r="G333" s="238" t="s">
        <v>332</v>
      </c>
      <c r="H333" s="239">
        <v>9</v>
      </c>
      <c r="I333" s="240"/>
      <c r="J333" s="241">
        <f>ROUND(I333*H333,2)</f>
        <v>0</v>
      </c>
      <c r="K333" s="237" t="s">
        <v>132</v>
      </c>
      <c r="L333" s="44"/>
      <c r="M333" s="242" t="s">
        <v>1</v>
      </c>
      <c r="N333" s="243" t="s">
        <v>39</v>
      </c>
      <c r="O333" s="91"/>
      <c r="P333" s="244">
        <f>O333*H333</f>
        <v>0</v>
      </c>
      <c r="Q333" s="244">
        <v>0.70121</v>
      </c>
      <c r="R333" s="244">
        <f>Q333*H333</f>
        <v>6.3108899999999997</v>
      </c>
      <c r="S333" s="244">
        <v>0.45000000000000001</v>
      </c>
      <c r="T333" s="245">
        <f>S333*H333</f>
        <v>4.0499999999999998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6" t="s">
        <v>153</v>
      </c>
      <c r="AT333" s="246" t="s">
        <v>128</v>
      </c>
      <c r="AU333" s="246" t="s">
        <v>84</v>
      </c>
      <c r="AY333" s="17" t="s">
        <v>125</v>
      </c>
      <c r="BE333" s="247">
        <f>IF(N333="základní",J333,0)</f>
        <v>0</v>
      </c>
      <c r="BF333" s="247">
        <f>IF(N333="snížená",J333,0)</f>
        <v>0</v>
      </c>
      <c r="BG333" s="247">
        <f>IF(N333="zákl. přenesená",J333,0)</f>
        <v>0</v>
      </c>
      <c r="BH333" s="247">
        <f>IF(N333="sníž. přenesená",J333,0)</f>
        <v>0</v>
      </c>
      <c r="BI333" s="247">
        <f>IF(N333="nulová",J333,0)</f>
        <v>0</v>
      </c>
      <c r="BJ333" s="17" t="s">
        <v>82</v>
      </c>
      <c r="BK333" s="247">
        <f>ROUND(I333*H333,2)</f>
        <v>0</v>
      </c>
      <c r="BL333" s="17" t="s">
        <v>153</v>
      </c>
      <c r="BM333" s="246" t="s">
        <v>513</v>
      </c>
    </row>
    <row r="334" s="2" customFormat="1">
      <c r="A334" s="38"/>
      <c r="B334" s="39"/>
      <c r="C334" s="40"/>
      <c r="D334" s="248" t="s">
        <v>135</v>
      </c>
      <c r="E334" s="40"/>
      <c r="F334" s="249" t="s">
        <v>514</v>
      </c>
      <c r="G334" s="40"/>
      <c r="H334" s="40"/>
      <c r="I334" s="144"/>
      <c r="J334" s="40"/>
      <c r="K334" s="40"/>
      <c r="L334" s="44"/>
      <c r="M334" s="250"/>
      <c r="N334" s="251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135</v>
      </c>
      <c r="AU334" s="17" t="s">
        <v>84</v>
      </c>
    </row>
    <row r="335" s="2" customFormat="1">
      <c r="A335" s="38"/>
      <c r="B335" s="39"/>
      <c r="C335" s="40"/>
      <c r="D335" s="248" t="s">
        <v>136</v>
      </c>
      <c r="E335" s="40"/>
      <c r="F335" s="252" t="s">
        <v>515</v>
      </c>
      <c r="G335" s="40"/>
      <c r="H335" s="40"/>
      <c r="I335" s="144"/>
      <c r="J335" s="40"/>
      <c r="K335" s="40"/>
      <c r="L335" s="44"/>
      <c r="M335" s="250"/>
      <c r="N335" s="251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136</v>
      </c>
      <c r="AU335" s="17" t="s">
        <v>84</v>
      </c>
    </row>
    <row r="336" s="13" customFormat="1">
      <c r="A336" s="13"/>
      <c r="B336" s="253"/>
      <c r="C336" s="254"/>
      <c r="D336" s="248" t="s">
        <v>138</v>
      </c>
      <c r="E336" s="255" t="s">
        <v>1</v>
      </c>
      <c r="F336" s="256" t="s">
        <v>516</v>
      </c>
      <c r="G336" s="254"/>
      <c r="H336" s="257">
        <v>9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3" t="s">
        <v>138</v>
      </c>
      <c r="AU336" s="263" t="s">
        <v>84</v>
      </c>
      <c r="AV336" s="13" t="s">
        <v>84</v>
      </c>
      <c r="AW336" s="13" t="s">
        <v>31</v>
      </c>
      <c r="AX336" s="13" t="s">
        <v>82</v>
      </c>
      <c r="AY336" s="263" t="s">
        <v>125</v>
      </c>
    </row>
    <row r="337" s="2" customFormat="1" ht="21.75" customHeight="1">
      <c r="A337" s="38"/>
      <c r="B337" s="39"/>
      <c r="C337" s="235" t="s">
        <v>517</v>
      </c>
      <c r="D337" s="235" t="s">
        <v>128</v>
      </c>
      <c r="E337" s="236" t="s">
        <v>518</v>
      </c>
      <c r="F337" s="237" t="s">
        <v>519</v>
      </c>
      <c r="G337" s="238" t="s">
        <v>332</v>
      </c>
      <c r="H337" s="239">
        <v>37</v>
      </c>
      <c r="I337" s="240"/>
      <c r="J337" s="241">
        <f>ROUND(I337*H337,2)</f>
        <v>0</v>
      </c>
      <c r="K337" s="237" t="s">
        <v>132</v>
      </c>
      <c r="L337" s="44"/>
      <c r="M337" s="242" t="s">
        <v>1</v>
      </c>
      <c r="N337" s="243" t="s">
        <v>39</v>
      </c>
      <c r="O337" s="91"/>
      <c r="P337" s="244">
        <f>O337*H337</f>
        <v>0</v>
      </c>
      <c r="Q337" s="244">
        <v>0.31108000000000002</v>
      </c>
      <c r="R337" s="244">
        <f>Q337*H337</f>
        <v>11.509960000000001</v>
      </c>
      <c r="S337" s="244">
        <v>0</v>
      </c>
      <c r="T337" s="245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6" t="s">
        <v>153</v>
      </c>
      <c r="AT337" s="246" t="s">
        <v>128</v>
      </c>
      <c r="AU337" s="246" t="s">
        <v>84</v>
      </c>
      <c r="AY337" s="17" t="s">
        <v>125</v>
      </c>
      <c r="BE337" s="247">
        <f>IF(N337="základní",J337,0)</f>
        <v>0</v>
      </c>
      <c r="BF337" s="247">
        <f>IF(N337="snížená",J337,0)</f>
        <v>0</v>
      </c>
      <c r="BG337" s="247">
        <f>IF(N337="zákl. přenesená",J337,0)</f>
        <v>0</v>
      </c>
      <c r="BH337" s="247">
        <f>IF(N337="sníž. přenesená",J337,0)</f>
        <v>0</v>
      </c>
      <c r="BI337" s="247">
        <f>IF(N337="nulová",J337,0)</f>
        <v>0</v>
      </c>
      <c r="BJ337" s="17" t="s">
        <v>82</v>
      </c>
      <c r="BK337" s="247">
        <f>ROUND(I337*H337,2)</f>
        <v>0</v>
      </c>
      <c r="BL337" s="17" t="s">
        <v>153</v>
      </c>
      <c r="BM337" s="246" t="s">
        <v>520</v>
      </c>
    </row>
    <row r="338" s="2" customFormat="1">
      <c r="A338" s="38"/>
      <c r="B338" s="39"/>
      <c r="C338" s="40"/>
      <c r="D338" s="248" t="s">
        <v>135</v>
      </c>
      <c r="E338" s="40"/>
      <c r="F338" s="249" t="s">
        <v>521</v>
      </c>
      <c r="G338" s="40"/>
      <c r="H338" s="40"/>
      <c r="I338" s="144"/>
      <c r="J338" s="40"/>
      <c r="K338" s="40"/>
      <c r="L338" s="44"/>
      <c r="M338" s="250"/>
      <c r="N338" s="251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135</v>
      </c>
      <c r="AU338" s="17" t="s">
        <v>84</v>
      </c>
    </row>
    <row r="339" s="13" customFormat="1">
      <c r="A339" s="13"/>
      <c r="B339" s="253"/>
      <c r="C339" s="254"/>
      <c r="D339" s="248" t="s">
        <v>138</v>
      </c>
      <c r="E339" s="255" t="s">
        <v>1</v>
      </c>
      <c r="F339" s="256" t="s">
        <v>522</v>
      </c>
      <c r="G339" s="254"/>
      <c r="H339" s="257">
        <v>37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3" t="s">
        <v>138</v>
      </c>
      <c r="AU339" s="263" t="s">
        <v>84</v>
      </c>
      <c r="AV339" s="13" t="s">
        <v>84</v>
      </c>
      <c r="AW339" s="13" t="s">
        <v>31</v>
      </c>
      <c r="AX339" s="13" t="s">
        <v>82</v>
      </c>
      <c r="AY339" s="263" t="s">
        <v>125</v>
      </c>
    </row>
    <row r="340" s="12" customFormat="1" ht="22.8" customHeight="1">
      <c r="A340" s="12"/>
      <c r="B340" s="219"/>
      <c r="C340" s="220"/>
      <c r="D340" s="221" t="s">
        <v>73</v>
      </c>
      <c r="E340" s="233" t="s">
        <v>177</v>
      </c>
      <c r="F340" s="233" t="s">
        <v>523</v>
      </c>
      <c r="G340" s="220"/>
      <c r="H340" s="220"/>
      <c r="I340" s="223"/>
      <c r="J340" s="234">
        <f>BK340</f>
        <v>0</v>
      </c>
      <c r="K340" s="220"/>
      <c r="L340" s="225"/>
      <c r="M340" s="226"/>
      <c r="N340" s="227"/>
      <c r="O340" s="227"/>
      <c r="P340" s="228">
        <f>SUM(P341:P506)</f>
        <v>0</v>
      </c>
      <c r="Q340" s="227"/>
      <c r="R340" s="228">
        <f>SUM(R341:R506)</f>
        <v>398.62100715999998</v>
      </c>
      <c r="S340" s="227"/>
      <c r="T340" s="229">
        <f>SUM(T341:T506)</f>
        <v>10.606999999999999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30" t="s">
        <v>82</v>
      </c>
      <c r="AT340" s="231" t="s">
        <v>73</v>
      </c>
      <c r="AU340" s="231" t="s">
        <v>82</v>
      </c>
      <c r="AY340" s="230" t="s">
        <v>125</v>
      </c>
      <c r="BK340" s="232">
        <f>SUM(BK341:BK506)</f>
        <v>0</v>
      </c>
    </row>
    <row r="341" s="2" customFormat="1" ht="21.75" customHeight="1">
      <c r="A341" s="38"/>
      <c r="B341" s="39"/>
      <c r="C341" s="235" t="s">
        <v>524</v>
      </c>
      <c r="D341" s="235" t="s">
        <v>128</v>
      </c>
      <c r="E341" s="236" t="s">
        <v>525</v>
      </c>
      <c r="F341" s="237" t="s">
        <v>526</v>
      </c>
      <c r="G341" s="238" t="s">
        <v>332</v>
      </c>
      <c r="H341" s="239">
        <v>25</v>
      </c>
      <c r="I341" s="240"/>
      <c r="J341" s="241">
        <f>ROUND(I341*H341,2)</f>
        <v>0</v>
      </c>
      <c r="K341" s="237" t="s">
        <v>1</v>
      </c>
      <c r="L341" s="44"/>
      <c r="M341" s="242" t="s">
        <v>1</v>
      </c>
      <c r="N341" s="243" t="s">
        <v>39</v>
      </c>
      <c r="O341" s="91"/>
      <c r="P341" s="244">
        <f>O341*H341</f>
        <v>0</v>
      </c>
      <c r="Q341" s="244">
        <v>0.11171</v>
      </c>
      <c r="R341" s="244">
        <f>Q341*H341</f>
        <v>2.7927500000000003</v>
      </c>
      <c r="S341" s="244">
        <v>0</v>
      </c>
      <c r="T341" s="245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46" t="s">
        <v>153</v>
      </c>
      <c r="AT341" s="246" t="s">
        <v>128</v>
      </c>
      <c r="AU341" s="246" t="s">
        <v>84</v>
      </c>
      <c r="AY341" s="17" t="s">
        <v>125</v>
      </c>
      <c r="BE341" s="247">
        <f>IF(N341="základní",J341,0)</f>
        <v>0</v>
      </c>
      <c r="BF341" s="247">
        <f>IF(N341="snížená",J341,0)</f>
        <v>0</v>
      </c>
      <c r="BG341" s="247">
        <f>IF(N341="zákl. přenesená",J341,0)</f>
        <v>0</v>
      </c>
      <c r="BH341" s="247">
        <f>IF(N341="sníž. přenesená",J341,0)</f>
        <v>0</v>
      </c>
      <c r="BI341" s="247">
        <f>IF(N341="nulová",J341,0)</f>
        <v>0</v>
      </c>
      <c r="BJ341" s="17" t="s">
        <v>82</v>
      </c>
      <c r="BK341" s="247">
        <f>ROUND(I341*H341,2)</f>
        <v>0</v>
      </c>
      <c r="BL341" s="17" t="s">
        <v>153</v>
      </c>
      <c r="BM341" s="246" t="s">
        <v>527</v>
      </c>
    </row>
    <row r="342" s="2" customFormat="1">
      <c r="A342" s="38"/>
      <c r="B342" s="39"/>
      <c r="C342" s="40"/>
      <c r="D342" s="248" t="s">
        <v>135</v>
      </c>
      <c r="E342" s="40"/>
      <c r="F342" s="249" t="s">
        <v>528</v>
      </c>
      <c r="G342" s="40"/>
      <c r="H342" s="40"/>
      <c r="I342" s="144"/>
      <c r="J342" s="40"/>
      <c r="K342" s="40"/>
      <c r="L342" s="44"/>
      <c r="M342" s="250"/>
      <c r="N342" s="251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135</v>
      </c>
      <c r="AU342" s="17" t="s">
        <v>84</v>
      </c>
    </row>
    <row r="343" s="13" customFormat="1">
      <c r="A343" s="13"/>
      <c r="B343" s="253"/>
      <c r="C343" s="254"/>
      <c r="D343" s="248" t="s">
        <v>138</v>
      </c>
      <c r="E343" s="255" t="s">
        <v>1</v>
      </c>
      <c r="F343" s="256" t="s">
        <v>529</v>
      </c>
      <c r="G343" s="254"/>
      <c r="H343" s="257">
        <v>25</v>
      </c>
      <c r="I343" s="258"/>
      <c r="J343" s="254"/>
      <c r="K343" s="254"/>
      <c r="L343" s="259"/>
      <c r="M343" s="260"/>
      <c r="N343" s="261"/>
      <c r="O343" s="261"/>
      <c r="P343" s="261"/>
      <c r="Q343" s="261"/>
      <c r="R343" s="261"/>
      <c r="S343" s="261"/>
      <c r="T343" s="26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3" t="s">
        <v>138</v>
      </c>
      <c r="AU343" s="263" t="s">
        <v>84</v>
      </c>
      <c r="AV343" s="13" t="s">
        <v>84</v>
      </c>
      <c r="AW343" s="13" t="s">
        <v>31</v>
      </c>
      <c r="AX343" s="13" t="s">
        <v>82</v>
      </c>
      <c r="AY343" s="263" t="s">
        <v>125</v>
      </c>
    </row>
    <row r="344" s="2" customFormat="1" ht="16.5" customHeight="1">
      <c r="A344" s="38"/>
      <c r="B344" s="39"/>
      <c r="C344" s="290" t="s">
        <v>530</v>
      </c>
      <c r="D344" s="290" t="s">
        <v>389</v>
      </c>
      <c r="E344" s="291" t="s">
        <v>531</v>
      </c>
      <c r="F344" s="292" t="s">
        <v>532</v>
      </c>
      <c r="G344" s="293" t="s">
        <v>332</v>
      </c>
      <c r="H344" s="294">
        <v>25</v>
      </c>
      <c r="I344" s="295"/>
      <c r="J344" s="296">
        <f>ROUND(I344*H344,2)</f>
        <v>0</v>
      </c>
      <c r="K344" s="292" t="s">
        <v>1</v>
      </c>
      <c r="L344" s="297"/>
      <c r="M344" s="298" t="s">
        <v>1</v>
      </c>
      <c r="N344" s="299" t="s">
        <v>39</v>
      </c>
      <c r="O344" s="91"/>
      <c r="P344" s="244">
        <f>O344*H344</f>
        <v>0</v>
      </c>
      <c r="Q344" s="244">
        <v>0.029999999999999999</v>
      </c>
      <c r="R344" s="244">
        <f>Q344*H344</f>
        <v>0.75</v>
      </c>
      <c r="S344" s="244">
        <v>0</v>
      </c>
      <c r="T344" s="245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6" t="s">
        <v>172</v>
      </c>
      <c r="AT344" s="246" t="s">
        <v>389</v>
      </c>
      <c r="AU344" s="246" t="s">
        <v>84</v>
      </c>
      <c r="AY344" s="17" t="s">
        <v>125</v>
      </c>
      <c r="BE344" s="247">
        <f>IF(N344="základní",J344,0)</f>
        <v>0</v>
      </c>
      <c r="BF344" s="247">
        <f>IF(N344="snížená",J344,0)</f>
        <v>0</v>
      </c>
      <c r="BG344" s="247">
        <f>IF(N344="zákl. přenesená",J344,0)</f>
        <v>0</v>
      </c>
      <c r="BH344" s="247">
        <f>IF(N344="sníž. přenesená",J344,0)</f>
        <v>0</v>
      </c>
      <c r="BI344" s="247">
        <f>IF(N344="nulová",J344,0)</f>
        <v>0</v>
      </c>
      <c r="BJ344" s="17" t="s">
        <v>82</v>
      </c>
      <c r="BK344" s="247">
        <f>ROUND(I344*H344,2)</f>
        <v>0</v>
      </c>
      <c r="BL344" s="17" t="s">
        <v>153</v>
      </c>
      <c r="BM344" s="246" t="s">
        <v>533</v>
      </c>
    </row>
    <row r="345" s="2" customFormat="1">
      <c r="A345" s="38"/>
      <c r="B345" s="39"/>
      <c r="C345" s="40"/>
      <c r="D345" s="248" t="s">
        <v>135</v>
      </c>
      <c r="E345" s="40"/>
      <c r="F345" s="249" t="s">
        <v>532</v>
      </c>
      <c r="G345" s="40"/>
      <c r="H345" s="40"/>
      <c r="I345" s="144"/>
      <c r="J345" s="40"/>
      <c r="K345" s="40"/>
      <c r="L345" s="44"/>
      <c r="M345" s="250"/>
      <c r="N345" s="251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135</v>
      </c>
      <c r="AU345" s="17" t="s">
        <v>84</v>
      </c>
    </row>
    <row r="346" s="2" customFormat="1">
      <c r="A346" s="38"/>
      <c r="B346" s="39"/>
      <c r="C346" s="40"/>
      <c r="D346" s="248" t="s">
        <v>136</v>
      </c>
      <c r="E346" s="40"/>
      <c r="F346" s="252" t="s">
        <v>534</v>
      </c>
      <c r="G346" s="40"/>
      <c r="H346" s="40"/>
      <c r="I346" s="144"/>
      <c r="J346" s="40"/>
      <c r="K346" s="40"/>
      <c r="L346" s="44"/>
      <c r="M346" s="250"/>
      <c r="N346" s="251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136</v>
      </c>
      <c r="AU346" s="17" t="s">
        <v>84</v>
      </c>
    </row>
    <row r="347" s="13" customFormat="1">
      <c r="A347" s="13"/>
      <c r="B347" s="253"/>
      <c r="C347" s="254"/>
      <c r="D347" s="248" t="s">
        <v>138</v>
      </c>
      <c r="E347" s="255" t="s">
        <v>1</v>
      </c>
      <c r="F347" s="256" t="s">
        <v>529</v>
      </c>
      <c r="G347" s="254"/>
      <c r="H347" s="257">
        <v>25</v>
      </c>
      <c r="I347" s="258"/>
      <c r="J347" s="254"/>
      <c r="K347" s="254"/>
      <c r="L347" s="259"/>
      <c r="M347" s="260"/>
      <c r="N347" s="261"/>
      <c r="O347" s="261"/>
      <c r="P347" s="261"/>
      <c r="Q347" s="261"/>
      <c r="R347" s="261"/>
      <c r="S347" s="261"/>
      <c r="T347" s="26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3" t="s">
        <v>138</v>
      </c>
      <c r="AU347" s="263" t="s">
        <v>84</v>
      </c>
      <c r="AV347" s="13" t="s">
        <v>84</v>
      </c>
      <c r="AW347" s="13" t="s">
        <v>31</v>
      </c>
      <c r="AX347" s="13" t="s">
        <v>82</v>
      </c>
      <c r="AY347" s="263" t="s">
        <v>125</v>
      </c>
    </row>
    <row r="348" s="2" customFormat="1" ht="16.5" customHeight="1">
      <c r="A348" s="38"/>
      <c r="B348" s="39"/>
      <c r="C348" s="290" t="s">
        <v>535</v>
      </c>
      <c r="D348" s="290" t="s">
        <v>389</v>
      </c>
      <c r="E348" s="291" t="s">
        <v>536</v>
      </c>
      <c r="F348" s="292" t="s">
        <v>537</v>
      </c>
      <c r="G348" s="293" t="s">
        <v>332</v>
      </c>
      <c r="H348" s="294">
        <v>25</v>
      </c>
      <c r="I348" s="295"/>
      <c r="J348" s="296">
        <f>ROUND(I348*H348,2)</f>
        <v>0</v>
      </c>
      <c r="K348" s="292" t="s">
        <v>132</v>
      </c>
      <c r="L348" s="297"/>
      <c r="M348" s="298" t="s">
        <v>1</v>
      </c>
      <c r="N348" s="299" t="s">
        <v>39</v>
      </c>
      <c r="O348" s="91"/>
      <c r="P348" s="244">
        <f>O348*H348</f>
        <v>0</v>
      </c>
      <c r="Q348" s="244">
        <v>0.0023999999999999998</v>
      </c>
      <c r="R348" s="244">
        <f>Q348*H348</f>
        <v>0.059999999999999998</v>
      </c>
      <c r="S348" s="244">
        <v>0</v>
      </c>
      <c r="T348" s="245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6" t="s">
        <v>172</v>
      </c>
      <c r="AT348" s="246" t="s">
        <v>389</v>
      </c>
      <c r="AU348" s="246" t="s">
        <v>84</v>
      </c>
      <c r="AY348" s="17" t="s">
        <v>125</v>
      </c>
      <c r="BE348" s="247">
        <f>IF(N348="základní",J348,0)</f>
        <v>0</v>
      </c>
      <c r="BF348" s="247">
        <f>IF(N348="snížená",J348,0)</f>
        <v>0</v>
      </c>
      <c r="BG348" s="247">
        <f>IF(N348="zákl. přenesená",J348,0)</f>
        <v>0</v>
      </c>
      <c r="BH348" s="247">
        <f>IF(N348="sníž. přenesená",J348,0)</f>
        <v>0</v>
      </c>
      <c r="BI348" s="247">
        <f>IF(N348="nulová",J348,0)</f>
        <v>0</v>
      </c>
      <c r="BJ348" s="17" t="s">
        <v>82</v>
      </c>
      <c r="BK348" s="247">
        <f>ROUND(I348*H348,2)</f>
        <v>0</v>
      </c>
      <c r="BL348" s="17" t="s">
        <v>153</v>
      </c>
      <c r="BM348" s="246" t="s">
        <v>538</v>
      </c>
    </row>
    <row r="349" s="2" customFormat="1">
      <c r="A349" s="38"/>
      <c r="B349" s="39"/>
      <c r="C349" s="40"/>
      <c r="D349" s="248" t="s">
        <v>135</v>
      </c>
      <c r="E349" s="40"/>
      <c r="F349" s="249" t="s">
        <v>537</v>
      </c>
      <c r="G349" s="40"/>
      <c r="H349" s="40"/>
      <c r="I349" s="144"/>
      <c r="J349" s="40"/>
      <c r="K349" s="40"/>
      <c r="L349" s="44"/>
      <c r="M349" s="250"/>
      <c r="N349" s="251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135</v>
      </c>
      <c r="AU349" s="17" t="s">
        <v>84</v>
      </c>
    </row>
    <row r="350" s="13" customFormat="1">
      <c r="A350" s="13"/>
      <c r="B350" s="253"/>
      <c r="C350" s="254"/>
      <c r="D350" s="248" t="s">
        <v>138</v>
      </c>
      <c r="E350" s="255" t="s">
        <v>1</v>
      </c>
      <c r="F350" s="256" t="s">
        <v>529</v>
      </c>
      <c r="G350" s="254"/>
      <c r="H350" s="257">
        <v>25</v>
      </c>
      <c r="I350" s="258"/>
      <c r="J350" s="254"/>
      <c r="K350" s="254"/>
      <c r="L350" s="259"/>
      <c r="M350" s="260"/>
      <c r="N350" s="261"/>
      <c r="O350" s="261"/>
      <c r="P350" s="261"/>
      <c r="Q350" s="261"/>
      <c r="R350" s="261"/>
      <c r="S350" s="261"/>
      <c r="T350" s="26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3" t="s">
        <v>138</v>
      </c>
      <c r="AU350" s="263" t="s">
        <v>84</v>
      </c>
      <c r="AV350" s="13" t="s">
        <v>84</v>
      </c>
      <c r="AW350" s="13" t="s">
        <v>31</v>
      </c>
      <c r="AX350" s="13" t="s">
        <v>82</v>
      </c>
      <c r="AY350" s="263" t="s">
        <v>125</v>
      </c>
    </row>
    <row r="351" s="2" customFormat="1" ht="21.75" customHeight="1">
      <c r="A351" s="38"/>
      <c r="B351" s="39"/>
      <c r="C351" s="235" t="s">
        <v>539</v>
      </c>
      <c r="D351" s="235" t="s">
        <v>128</v>
      </c>
      <c r="E351" s="236" t="s">
        <v>540</v>
      </c>
      <c r="F351" s="237" t="s">
        <v>541</v>
      </c>
      <c r="G351" s="238" t="s">
        <v>332</v>
      </c>
      <c r="H351" s="239">
        <v>20</v>
      </c>
      <c r="I351" s="240"/>
      <c r="J351" s="241">
        <f>ROUND(I351*H351,2)</f>
        <v>0</v>
      </c>
      <c r="K351" s="237" t="s">
        <v>132</v>
      </c>
      <c r="L351" s="44"/>
      <c r="M351" s="242" t="s">
        <v>1</v>
      </c>
      <c r="N351" s="243" t="s">
        <v>39</v>
      </c>
      <c r="O351" s="91"/>
      <c r="P351" s="244">
        <f>O351*H351</f>
        <v>0</v>
      </c>
      <c r="Q351" s="244">
        <v>0</v>
      </c>
      <c r="R351" s="244">
        <f>Q351*H351</f>
        <v>0</v>
      </c>
      <c r="S351" s="244">
        <v>0.082000000000000003</v>
      </c>
      <c r="T351" s="245">
        <f>S351*H351</f>
        <v>1.6400000000000001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6" t="s">
        <v>153</v>
      </c>
      <c r="AT351" s="246" t="s">
        <v>128</v>
      </c>
      <c r="AU351" s="246" t="s">
        <v>84</v>
      </c>
      <c r="AY351" s="17" t="s">
        <v>125</v>
      </c>
      <c r="BE351" s="247">
        <f>IF(N351="základní",J351,0)</f>
        <v>0</v>
      </c>
      <c r="BF351" s="247">
        <f>IF(N351="snížená",J351,0)</f>
        <v>0</v>
      </c>
      <c r="BG351" s="247">
        <f>IF(N351="zákl. přenesená",J351,0)</f>
        <v>0</v>
      </c>
      <c r="BH351" s="247">
        <f>IF(N351="sníž. přenesená",J351,0)</f>
        <v>0</v>
      </c>
      <c r="BI351" s="247">
        <f>IF(N351="nulová",J351,0)</f>
        <v>0</v>
      </c>
      <c r="BJ351" s="17" t="s">
        <v>82</v>
      </c>
      <c r="BK351" s="247">
        <f>ROUND(I351*H351,2)</f>
        <v>0</v>
      </c>
      <c r="BL351" s="17" t="s">
        <v>153</v>
      </c>
      <c r="BM351" s="246" t="s">
        <v>542</v>
      </c>
    </row>
    <row r="352" s="2" customFormat="1">
      <c r="A352" s="38"/>
      <c r="B352" s="39"/>
      <c r="C352" s="40"/>
      <c r="D352" s="248" t="s">
        <v>135</v>
      </c>
      <c r="E352" s="40"/>
      <c r="F352" s="249" t="s">
        <v>543</v>
      </c>
      <c r="G352" s="40"/>
      <c r="H352" s="40"/>
      <c r="I352" s="144"/>
      <c r="J352" s="40"/>
      <c r="K352" s="40"/>
      <c r="L352" s="44"/>
      <c r="M352" s="250"/>
      <c r="N352" s="251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135</v>
      </c>
      <c r="AU352" s="17" t="s">
        <v>84</v>
      </c>
    </row>
    <row r="353" s="2" customFormat="1">
      <c r="A353" s="38"/>
      <c r="B353" s="39"/>
      <c r="C353" s="40"/>
      <c r="D353" s="248" t="s">
        <v>136</v>
      </c>
      <c r="E353" s="40"/>
      <c r="F353" s="252" t="s">
        <v>544</v>
      </c>
      <c r="G353" s="40"/>
      <c r="H353" s="40"/>
      <c r="I353" s="144"/>
      <c r="J353" s="40"/>
      <c r="K353" s="40"/>
      <c r="L353" s="44"/>
      <c r="M353" s="250"/>
      <c r="N353" s="251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136</v>
      </c>
      <c r="AU353" s="17" t="s">
        <v>84</v>
      </c>
    </row>
    <row r="354" s="13" customFormat="1">
      <c r="A354" s="13"/>
      <c r="B354" s="253"/>
      <c r="C354" s="254"/>
      <c r="D354" s="248" t="s">
        <v>138</v>
      </c>
      <c r="E354" s="255" t="s">
        <v>1</v>
      </c>
      <c r="F354" s="256" t="s">
        <v>545</v>
      </c>
      <c r="G354" s="254"/>
      <c r="H354" s="257">
        <v>20</v>
      </c>
      <c r="I354" s="258"/>
      <c r="J354" s="254"/>
      <c r="K354" s="254"/>
      <c r="L354" s="259"/>
      <c r="M354" s="260"/>
      <c r="N354" s="261"/>
      <c r="O354" s="261"/>
      <c r="P354" s="261"/>
      <c r="Q354" s="261"/>
      <c r="R354" s="261"/>
      <c r="S354" s="261"/>
      <c r="T354" s="26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3" t="s">
        <v>138</v>
      </c>
      <c r="AU354" s="263" t="s">
        <v>84</v>
      </c>
      <c r="AV354" s="13" t="s">
        <v>84</v>
      </c>
      <c r="AW354" s="13" t="s">
        <v>31</v>
      </c>
      <c r="AX354" s="13" t="s">
        <v>82</v>
      </c>
      <c r="AY354" s="263" t="s">
        <v>125</v>
      </c>
    </row>
    <row r="355" s="2" customFormat="1" ht="21.75" customHeight="1">
      <c r="A355" s="38"/>
      <c r="B355" s="39"/>
      <c r="C355" s="235" t="s">
        <v>546</v>
      </c>
      <c r="D355" s="235" t="s">
        <v>128</v>
      </c>
      <c r="E355" s="236" t="s">
        <v>547</v>
      </c>
      <c r="F355" s="237" t="s">
        <v>548</v>
      </c>
      <c r="G355" s="238" t="s">
        <v>332</v>
      </c>
      <c r="H355" s="239">
        <v>20</v>
      </c>
      <c r="I355" s="240"/>
      <c r="J355" s="241">
        <f>ROUND(I355*H355,2)</f>
        <v>0</v>
      </c>
      <c r="K355" s="237" t="s">
        <v>132</v>
      </c>
      <c r="L355" s="44"/>
      <c r="M355" s="242" t="s">
        <v>1</v>
      </c>
      <c r="N355" s="243" t="s">
        <v>39</v>
      </c>
      <c r="O355" s="91"/>
      <c r="P355" s="244">
        <f>O355*H355</f>
        <v>0</v>
      </c>
      <c r="Q355" s="244">
        <v>0.11241</v>
      </c>
      <c r="R355" s="244">
        <f>Q355*H355</f>
        <v>2.2481999999999998</v>
      </c>
      <c r="S355" s="244">
        <v>0</v>
      </c>
      <c r="T355" s="245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46" t="s">
        <v>153</v>
      </c>
      <c r="AT355" s="246" t="s">
        <v>128</v>
      </c>
      <c r="AU355" s="246" t="s">
        <v>84</v>
      </c>
      <c r="AY355" s="17" t="s">
        <v>125</v>
      </c>
      <c r="BE355" s="247">
        <f>IF(N355="základní",J355,0)</f>
        <v>0</v>
      </c>
      <c r="BF355" s="247">
        <f>IF(N355="snížená",J355,0)</f>
        <v>0</v>
      </c>
      <c r="BG355" s="247">
        <f>IF(N355="zákl. přenesená",J355,0)</f>
        <v>0</v>
      </c>
      <c r="BH355" s="247">
        <f>IF(N355="sníž. přenesená",J355,0)</f>
        <v>0</v>
      </c>
      <c r="BI355" s="247">
        <f>IF(N355="nulová",J355,0)</f>
        <v>0</v>
      </c>
      <c r="BJ355" s="17" t="s">
        <v>82</v>
      </c>
      <c r="BK355" s="247">
        <f>ROUND(I355*H355,2)</f>
        <v>0</v>
      </c>
      <c r="BL355" s="17" t="s">
        <v>153</v>
      </c>
      <c r="BM355" s="246" t="s">
        <v>549</v>
      </c>
    </row>
    <row r="356" s="2" customFormat="1">
      <c r="A356" s="38"/>
      <c r="B356" s="39"/>
      <c r="C356" s="40"/>
      <c r="D356" s="248" t="s">
        <v>135</v>
      </c>
      <c r="E356" s="40"/>
      <c r="F356" s="249" t="s">
        <v>550</v>
      </c>
      <c r="G356" s="40"/>
      <c r="H356" s="40"/>
      <c r="I356" s="144"/>
      <c r="J356" s="40"/>
      <c r="K356" s="40"/>
      <c r="L356" s="44"/>
      <c r="M356" s="250"/>
      <c r="N356" s="251"/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135</v>
      </c>
      <c r="AU356" s="17" t="s">
        <v>84</v>
      </c>
    </row>
    <row r="357" s="13" customFormat="1">
      <c r="A357" s="13"/>
      <c r="B357" s="253"/>
      <c r="C357" s="254"/>
      <c r="D357" s="248" t="s">
        <v>138</v>
      </c>
      <c r="E357" s="255" t="s">
        <v>1</v>
      </c>
      <c r="F357" s="256" t="s">
        <v>545</v>
      </c>
      <c r="G357" s="254"/>
      <c r="H357" s="257">
        <v>20</v>
      </c>
      <c r="I357" s="258"/>
      <c r="J357" s="254"/>
      <c r="K357" s="254"/>
      <c r="L357" s="259"/>
      <c r="M357" s="260"/>
      <c r="N357" s="261"/>
      <c r="O357" s="261"/>
      <c r="P357" s="261"/>
      <c r="Q357" s="261"/>
      <c r="R357" s="261"/>
      <c r="S357" s="261"/>
      <c r="T357" s="26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3" t="s">
        <v>138</v>
      </c>
      <c r="AU357" s="263" t="s">
        <v>84</v>
      </c>
      <c r="AV357" s="13" t="s">
        <v>84</v>
      </c>
      <c r="AW357" s="13" t="s">
        <v>31</v>
      </c>
      <c r="AX357" s="13" t="s">
        <v>82</v>
      </c>
      <c r="AY357" s="263" t="s">
        <v>125</v>
      </c>
    </row>
    <row r="358" s="2" customFormat="1" ht="16.5" customHeight="1">
      <c r="A358" s="38"/>
      <c r="B358" s="39"/>
      <c r="C358" s="235" t="s">
        <v>551</v>
      </c>
      <c r="D358" s="235" t="s">
        <v>128</v>
      </c>
      <c r="E358" s="236" t="s">
        <v>552</v>
      </c>
      <c r="F358" s="237" t="s">
        <v>553</v>
      </c>
      <c r="G358" s="238" t="s">
        <v>131</v>
      </c>
      <c r="H358" s="239">
        <v>564.10000000000002</v>
      </c>
      <c r="I358" s="240"/>
      <c r="J358" s="241">
        <f>ROUND(I358*H358,2)</f>
        <v>0</v>
      </c>
      <c r="K358" s="237" t="s">
        <v>132</v>
      </c>
      <c r="L358" s="44"/>
      <c r="M358" s="242" t="s">
        <v>1</v>
      </c>
      <c r="N358" s="243" t="s">
        <v>39</v>
      </c>
      <c r="O358" s="91"/>
      <c r="P358" s="244">
        <f>O358*H358</f>
        <v>0</v>
      </c>
      <c r="Q358" s="244">
        <v>0</v>
      </c>
      <c r="R358" s="244">
        <f>Q358*H358</f>
        <v>0</v>
      </c>
      <c r="S358" s="244">
        <v>0</v>
      </c>
      <c r="T358" s="245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46" t="s">
        <v>153</v>
      </c>
      <c r="AT358" s="246" t="s">
        <v>128</v>
      </c>
      <c r="AU358" s="246" t="s">
        <v>84</v>
      </c>
      <c r="AY358" s="17" t="s">
        <v>125</v>
      </c>
      <c r="BE358" s="247">
        <f>IF(N358="základní",J358,0)</f>
        <v>0</v>
      </c>
      <c r="BF358" s="247">
        <f>IF(N358="snížená",J358,0)</f>
        <v>0</v>
      </c>
      <c r="BG358" s="247">
        <f>IF(N358="zákl. přenesená",J358,0)</f>
        <v>0</v>
      </c>
      <c r="BH358" s="247">
        <f>IF(N358="sníž. přenesená",J358,0)</f>
        <v>0</v>
      </c>
      <c r="BI358" s="247">
        <f>IF(N358="nulová",J358,0)</f>
        <v>0</v>
      </c>
      <c r="BJ358" s="17" t="s">
        <v>82</v>
      </c>
      <c r="BK358" s="247">
        <f>ROUND(I358*H358,2)</f>
        <v>0</v>
      </c>
      <c r="BL358" s="17" t="s">
        <v>153</v>
      </c>
      <c r="BM358" s="246" t="s">
        <v>554</v>
      </c>
    </row>
    <row r="359" s="2" customFormat="1">
      <c r="A359" s="38"/>
      <c r="B359" s="39"/>
      <c r="C359" s="40"/>
      <c r="D359" s="248" t="s">
        <v>135</v>
      </c>
      <c r="E359" s="40"/>
      <c r="F359" s="249" t="s">
        <v>555</v>
      </c>
      <c r="G359" s="40"/>
      <c r="H359" s="40"/>
      <c r="I359" s="144"/>
      <c r="J359" s="40"/>
      <c r="K359" s="40"/>
      <c r="L359" s="44"/>
      <c r="M359" s="250"/>
      <c r="N359" s="251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135</v>
      </c>
      <c r="AU359" s="17" t="s">
        <v>84</v>
      </c>
    </row>
    <row r="360" s="13" customFormat="1">
      <c r="A360" s="13"/>
      <c r="B360" s="253"/>
      <c r="C360" s="254"/>
      <c r="D360" s="248" t="s">
        <v>138</v>
      </c>
      <c r="E360" s="255" t="s">
        <v>1</v>
      </c>
      <c r="F360" s="256" t="s">
        <v>556</v>
      </c>
      <c r="G360" s="254"/>
      <c r="H360" s="257">
        <v>17.600000000000001</v>
      </c>
      <c r="I360" s="258"/>
      <c r="J360" s="254"/>
      <c r="K360" s="254"/>
      <c r="L360" s="259"/>
      <c r="M360" s="260"/>
      <c r="N360" s="261"/>
      <c r="O360" s="261"/>
      <c r="P360" s="261"/>
      <c r="Q360" s="261"/>
      <c r="R360" s="261"/>
      <c r="S360" s="261"/>
      <c r="T360" s="26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3" t="s">
        <v>138</v>
      </c>
      <c r="AU360" s="263" t="s">
        <v>84</v>
      </c>
      <c r="AV360" s="13" t="s">
        <v>84</v>
      </c>
      <c r="AW360" s="13" t="s">
        <v>31</v>
      </c>
      <c r="AX360" s="13" t="s">
        <v>74</v>
      </c>
      <c r="AY360" s="263" t="s">
        <v>125</v>
      </c>
    </row>
    <row r="361" s="13" customFormat="1">
      <c r="A361" s="13"/>
      <c r="B361" s="253"/>
      <c r="C361" s="254"/>
      <c r="D361" s="248" t="s">
        <v>138</v>
      </c>
      <c r="E361" s="255" t="s">
        <v>1</v>
      </c>
      <c r="F361" s="256" t="s">
        <v>557</v>
      </c>
      <c r="G361" s="254"/>
      <c r="H361" s="257">
        <v>114.5</v>
      </c>
      <c r="I361" s="258"/>
      <c r="J361" s="254"/>
      <c r="K361" s="254"/>
      <c r="L361" s="259"/>
      <c r="M361" s="260"/>
      <c r="N361" s="261"/>
      <c r="O361" s="261"/>
      <c r="P361" s="261"/>
      <c r="Q361" s="261"/>
      <c r="R361" s="261"/>
      <c r="S361" s="261"/>
      <c r="T361" s="26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3" t="s">
        <v>138</v>
      </c>
      <c r="AU361" s="263" t="s">
        <v>84</v>
      </c>
      <c r="AV361" s="13" t="s">
        <v>84</v>
      </c>
      <c r="AW361" s="13" t="s">
        <v>31</v>
      </c>
      <c r="AX361" s="13" t="s">
        <v>74</v>
      </c>
      <c r="AY361" s="263" t="s">
        <v>125</v>
      </c>
    </row>
    <row r="362" s="13" customFormat="1">
      <c r="A362" s="13"/>
      <c r="B362" s="253"/>
      <c r="C362" s="254"/>
      <c r="D362" s="248" t="s">
        <v>138</v>
      </c>
      <c r="E362" s="255" t="s">
        <v>1</v>
      </c>
      <c r="F362" s="256" t="s">
        <v>558</v>
      </c>
      <c r="G362" s="254"/>
      <c r="H362" s="257">
        <v>75</v>
      </c>
      <c r="I362" s="258"/>
      <c r="J362" s="254"/>
      <c r="K362" s="254"/>
      <c r="L362" s="259"/>
      <c r="M362" s="260"/>
      <c r="N362" s="261"/>
      <c r="O362" s="261"/>
      <c r="P362" s="261"/>
      <c r="Q362" s="261"/>
      <c r="R362" s="261"/>
      <c r="S362" s="261"/>
      <c r="T362" s="26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3" t="s">
        <v>138</v>
      </c>
      <c r="AU362" s="263" t="s">
        <v>84</v>
      </c>
      <c r="AV362" s="13" t="s">
        <v>84</v>
      </c>
      <c r="AW362" s="13" t="s">
        <v>31</v>
      </c>
      <c r="AX362" s="13" t="s">
        <v>74</v>
      </c>
      <c r="AY362" s="263" t="s">
        <v>125</v>
      </c>
    </row>
    <row r="363" s="13" customFormat="1">
      <c r="A363" s="13"/>
      <c r="B363" s="253"/>
      <c r="C363" s="254"/>
      <c r="D363" s="248" t="s">
        <v>138</v>
      </c>
      <c r="E363" s="255" t="s">
        <v>1</v>
      </c>
      <c r="F363" s="256" t="s">
        <v>559</v>
      </c>
      <c r="G363" s="254"/>
      <c r="H363" s="257">
        <v>15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3" t="s">
        <v>138</v>
      </c>
      <c r="AU363" s="263" t="s">
        <v>84</v>
      </c>
      <c r="AV363" s="13" t="s">
        <v>84</v>
      </c>
      <c r="AW363" s="13" t="s">
        <v>31</v>
      </c>
      <c r="AX363" s="13" t="s">
        <v>74</v>
      </c>
      <c r="AY363" s="263" t="s">
        <v>125</v>
      </c>
    </row>
    <row r="364" s="13" customFormat="1">
      <c r="A364" s="13"/>
      <c r="B364" s="253"/>
      <c r="C364" s="254"/>
      <c r="D364" s="248" t="s">
        <v>138</v>
      </c>
      <c r="E364" s="255" t="s">
        <v>1</v>
      </c>
      <c r="F364" s="256" t="s">
        <v>560</v>
      </c>
      <c r="G364" s="254"/>
      <c r="H364" s="257">
        <v>303</v>
      </c>
      <c r="I364" s="258"/>
      <c r="J364" s="254"/>
      <c r="K364" s="254"/>
      <c r="L364" s="259"/>
      <c r="M364" s="260"/>
      <c r="N364" s="261"/>
      <c r="O364" s="261"/>
      <c r="P364" s="261"/>
      <c r="Q364" s="261"/>
      <c r="R364" s="261"/>
      <c r="S364" s="261"/>
      <c r="T364" s="26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3" t="s">
        <v>138</v>
      </c>
      <c r="AU364" s="263" t="s">
        <v>84</v>
      </c>
      <c r="AV364" s="13" t="s">
        <v>84</v>
      </c>
      <c r="AW364" s="13" t="s">
        <v>31</v>
      </c>
      <c r="AX364" s="13" t="s">
        <v>74</v>
      </c>
      <c r="AY364" s="263" t="s">
        <v>125</v>
      </c>
    </row>
    <row r="365" s="13" customFormat="1">
      <c r="A365" s="13"/>
      <c r="B365" s="253"/>
      <c r="C365" s="254"/>
      <c r="D365" s="248" t="s">
        <v>138</v>
      </c>
      <c r="E365" s="255" t="s">
        <v>1</v>
      </c>
      <c r="F365" s="256" t="s">
        <v>561</v>
      </c>
      <c r="G365" s="254"/>
      <c r="H365" s="257">
        <v>31.5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3" t="s">
        <v>138</v>
      </c>
      <c r="AU365" s="263" t="s">
        <v>84</v>
      </c>
      <c r="AV365" s="13" t="s">
        <v>84</v>
      </c>
      <c r="AW365" s="13" t="s">
        <v>31</v>
      </c>
      <c r="AX365" s="13" t="s">
        <v>74</v>
      </c>
      <c r="AY365" s="263" t="s">
        <v>125</v>
      </c>
    </row>
    <row r="366" s="13" customFormat="1">
      <c r="A366" s="13"/>
      <c r="B366" s="253"/>
      <c r="C366" s="254"/>
      <c r="D366" s="248" t="s">
        <v>138</v>
      </c>
      <c r="E366" s="255" t="s">
        <v>1</v>
      </c>
      <c r="F366" s="256" t="s">
        <v>562</v>
      </c>
      <c r="G366" s="254"/>
      <c r="H366" s="257">
        <v>7.5</v>
      </c>
      <c r="I366" s="258"/>
      <c r="J366" s="254"/>
      <c r="K366" s="254"/>
      <c r="L366" s="259"/>
      <c r="M366" s="260"/>
      <c r="N366" s="261"/>
      <c r="O366" s="261"/>
      <c r="P366" s="261"/>
      <c r="Q366" s="261"/>
      <c r="R366" s="261"/>
      <c r="S366" s="261"/>
      <c r="T366" s="26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3" t="s">
        <v>138</v>
      </c>
      <c r="AU366" s="263" t="s">
        <v>84</v>
      </c>
      <c r="AV366" s="13" t="s">
        <v>84</v>
      </c>
      <c r="AW366" s="13" t="s">
        <v>31</v>
      </c>
      <c r="AX366" s="13" t="s">
        <v>74</v>
      </c>
      <c r="AY366" s="263" t="s">
        <v>125</v>
      </c>
    </row>
    <row r="367" s="14" customFormat="1">
      <c r="A367" s="14"/>
      <c r="B367" s="264"/>
      <c r="C367" s="265"/>
      <c r="D367" s="248" t="s">
        <v>138</v>
      </c>
      <c r="E367" s="266" t="s">
        <v>1</v>
      </c>
      <c r="F367" s="267" t="s">
        <v>152</v>
      </c>
      <c r="G367" s="265"/>
      <c r="H367" s="268">
        <v>564.10000000000002</v>
      </c>
      <c r="I367" s="269"/>
      <c r="J367" s="265"/>
      <c r="K367" s="265"/>
      <c r="L367" s="270"/>
      <c r="M367" s="271"/>
      <c r="N367" s="272"/>
      <c r="O367" s="272"/>
      <c r="P367" s="272"/>
      <c r="Q367" s="272"/>
      <c r="R367" s="272"/>
      <c r="S367" s="272"/>
      <c r="T367" s="27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4" t="s">
        <v>138</v>
      </c>
      <c r="AU367" s="274" t="s">
        <v>84</v>
      </c>
      <c r="AV367" s="14" t="s">
        <v>153</v>
      </c>
      <c r="AW367" s="14" t="s">
        <v>31</v>
      </c>
      <c r="AX367" s="14" t="s">
        <v>82</v>
      </c>
      <c r="AY367" s="274" t="s">
        <v>125</v>
      </c>
    </row>
    <row r="368" s="2" customFormat="1" ht="21.75" customHeight="1">
      <c r="A368" s="38"/>
      <c r="B368" s="39"/>
      <c r="C368" s="235" t="s">
        <v>563</v>
      </c>
      <c r="D368" s="235" t="s">
        <v>128</v>
      </c>
      <c r="E368" s="236" t="s">
        <v>564</v>
      </c>
      <c r="F368" s="237" t="s">
        <v>565</v>
      </c>
      <c r="G368" s="238" t="s">
        <v>131</v>
      </c>
      <c r="H368" s="239">
        <v>334.5</v>
      </c>
      <c r="I368" s="240"/>
      <c r="J368" s="241">
        <f>ROUND(I368*H368,2)</f>
        <v>0</v>
      </c>
      <c r="K368" s="237" t="s">
        <v>132</v>
      </c>
      <c r="L368" s="44"/>
      <c r="M368" s="242" t="s">
        <v>1</v>
      </c>
      <c r="N368" s="243" t="s">
        <v>39</v>
      </c>
      <c r="O368" s="91"/>
      <c r="P368" s="244">
        <f>O368*H368</f>
        <v>0</v>
      </c>
      <c r="Q368" s="244">
        <v>8.0000000000000007E-05</v>
      </c>
      <c r="R368" s="244">
        <f>Q368*H368</f>
        <v>0.026760000000000003</v>
      </c>
      <c r="S368" s="244">
        <v>0</v>
      </c>
      <c r="T368" s="245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46" t="s">
        <v>153</v>
      </c>
      <c r="AT368" s="246" t="s">
        <v>128</v>
      </c>
      <c r="AU368" s="246" t="s">
        <v>84</v>
      </c>
      <c r="AY368" s="17" t="s">
        <v>125</v>
      </c>
      <c r="BE368" s="247">
        <f>IF(N368="základní",J368,0)</f>
        <v>0</v>
      </c>
      <c r="BF368" s="247">
        <f>IF(N368="snížená",J368,0)</f>
        <v>0</v>
      </c>
      <c r="BG368" s="247">
        <f>IF(N368="zákl. přenesená",J368,0)</f>
        <v>0</v>
      </c>
      <c r="BH368" s="247">
        <f>IF(N368="sníž. přenesená",J368,0)</f>
        <v>0</v>
      </c>
      <c r="BI368" s="247">
        <f>IF(N368="nulová",J368,0)</f>
        <v>0</v>
      </c>
      <c r="BJ368" s="17" t="s">
        <v>82</v>
      </c>
      <c r="BK368" s="247">
        <f>ROUND(I368*H368,2)</f>
        <v>0</v>
      </c>
      <c r="BL368" s="17" t="s">
        <v>153</v>
      </c>
      <c r="BM368" s="246" t="s">
        <v>566</v>
      </c>
    </row>
    <row r="369" s="2" customFormat="1">
      <c r="A369" s="38"/>
      <c r="B369" s="39"/>
      <c r="C369" s="40"/>
      <c r="D369" s="248" t="s">
        <v>135</v>
      </c>
      <c r="E369" s="40"/>
      <c r="F369" s="249" t="s">
        <v>567</v>
      </c>
      <c r="G369" s="40"/>
      <c r="H369" s="40"/>
      <c r="I369" s="144"/>
      <c r="J369" s="40"/>
      <c r="K369" s="40"/>
      <c r="L369" s="44"/>
      <c r="M369" s="250"/>
      <c r="N369" s="251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135</v>
      </c>
      <c r="AU369" s="17" t="s">
        <v>84</v>
      </c>
    </row>
    <row r="370" s="13" customFormat="1">
      <c r="A370" s="13"/>
      <c r="B370" s="253"/>
      <c r="C370" s="254"/>
      <c r="D370" s="248" t="s">
        <v>138</v>
      </c>
      <c r="E370" s="255" t="s">
        <v>1</v>
      </c>
      <c r="F370" s="256" t="s">
        <v>560</v>
      </c>
      <c r="G370" s="254"/>
      <c r="H370" s="257">
        <v>303</v>
      </c>
      <c r="I370" s="258"/>
      <c r="J370" s="254"/>
      <c r="K370" s="254"/>
      <c r="L370" s="259"/>
      <c r="M370" s="260"/>
      <c r="N370" s="261"/>
      <c r="O370" s="261"/>
      <c r="P370" s="261"/>
      <c r="Q370" s="261"/>
      <c r="R370" s="261"/>
      <c r="S370" s="261"/>
      <c r="T370" s="26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3" t="s">
        <v>138</v>
      </c>
      <c r="AU370" s="263" t="s">
        <v>84</v>
      </c>
      <c r="AV370" s="13" t="s">
        <v>84</v>
      </c>
      <c r="AW370" s="13" t="s">
        <v>31</v>
      </c>
      <c r="AX370" s="13" t="s">
        <v>74</v>
      </c>
      <c r="AY370" s="263" t="s">
        <v>125</v>
      </c>
    </row>
    <row r="371" s="13" customFormat="1">
      <c r="A371" s="13"/>
      <c r="B371" s="253"/>
      <c r="C371" s="254"/>
      <c r="D371" s="248" t="s">
        <v>138</v>
      </c>
      <c r="E371" s="255" t="s">
        <v>1</v>
      </c>
      <c r="F371" s="256" t="s">
        <v>561</v>
      </c>
      <c r="G371" s="254"/>
      <c r="H371" s="257">
        <v>31.5</v>
      </c>
      <c r="I371" s="258"/>
      <c r="J371" s="254"/>
      <c r="K371" s="254"/>
      <c r="L371" s="259"/>
      <c r="M371" s="260"/>
      <c r="N371" s="261"/>
      <c r="O371" s="261"/>
      <c r="P371" s="261"/>
      <c r="Q371" s="261"/>
      <c r="R371" s="261"/>
      <c r="S371" s="261"/>
      <c r="T371" s="26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3" t="s">
        <v>138</v>
      </c>
      <c r="AU371" s="263" t="s">
        <v>84</v>
      </c>
      <c r="AV371" s="13" t="s">
        <v>84</v>
      </c>
      <c r="AW371" s="13" t="s">
        <v>31</v>
      </c>
      <c r="AX371" s="13" t="s">
        <v>74</v>
      </c>
      <c r="AY371" s="263" t="s">
        <v>125</v>
      </c>
    </row>
    <row r="372" s="14" customFormat="1">
      <c r="A372" s="14"/>
      <c r="B372" s="264"/>
      <c r="C372" s="265"/>
      <c r="D372" s="248" t="s">
        <v>138</v>
      </c>
      <c r="E372" s="266" t="s">
        <v>1</v>
      </c>
      <c r="F372" s="267" t="s">
        <v>152</v>
      </c>
      <c r="G372" s="265"/>
      <c r="H372" s="268">
        <v>334.5</v>
      </c>
      <c r="I372" s="269"/>
      <c r="J372" s="265"/>
      <c r="K372" s="265"/>
      <c r="L372" s="270"/>
      <c r="M372" s="271"/>
      <c r="N372" s="272"/>
      <c r="O372" s="272"/>
      <c r="P372" s="272"/>
      <c r="Q372" s="272"/>
      <c r="R372" s="272"/>
      <c r="S372" s="272"/>
      <c r="T372" s="27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4" t="s">
        <v>138</v>
      </c>
      <c r="AU372" s="274" t="s">
        <v>84</v>
      </c>
      <c r="AV372" s="14" t="s">
        <v>153</v>
      </c>
      <c r="AW372" s="14" t="s">
        <v>31</v>
      </c>
      <c r="AX372" s="14" t="s">
        <v>82</v>
      </c>
      <c r="AY372" s="274" t="s">
        <v>125</v>
      </c>
    </row>
    <row r="373" s="2" customFormat="1" ht="21.75" customHeight="1">
      <c r="A373" s="38"/>
      <c r="B373" s="39"/>
      <c r="C373" s="235" t="s">
        <v>568</v>
      </c>
      <c r="D373" s="235" t="s">
        <v>128</v>
      </c>
      <c r="E373" s="236" t="s">
        <v>569</v>
      </c>
      <c r="F373" s="237" t="s">
        <v>570</v>
      </c>
      <c r="G373" s="238" t="s">
        <v>131</v>
      </c>
      <c r="H373" s="239">
        <v>7.5</v>
      </c>
      <c r="I373" s="240"/>
      <c r="J373" s="241">
        <f>ROUND(I373*H373,2)</f>
        <v>0</v>
      </c>
      <c r="K373" s="237" t="s">
        <v>132</v>
      </c>
      <c r="L373" s="44"/>
      <c r="M373" s="242" t="s">
        <v>1</v>
      </c>
      <c r="N373" s="243" t="s">
        <v>39</v>
      </c>
      <c r="O373" s="91"/>
      <c r="P373" s="244">
        <f>O373*H373</f>
        <v>0</v>
      </c>
      <c r="Q373" s="244">
        <v>4.0000000000000003E-05</v>
      </c>
      <c r="R373" s="244">
        <f>Q373*H373</f>
        <v>0.00030000000000000003</v>
      </c>
      <c r="S373" s="244">
        <v>0</v>
      </c>
      <c r="T373" s="245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46" t="s">
        <v>153</v>
      </c>
      <c r="AT373" s="246" t="s">
        <v>128</v>
      </c>
      <c r="AU373" s="246" t="s">
        <v>84</v>
      </c>
      <c r="AY373" s="17" t="s">
        <v>125</v>
      </c>
      <c r="BE373" s="247">
        <f>IF(N373="základní",J373,0)</f>
        <v>0</v>
      </c>
      <c r="BF373" s="247">
        <f>IF(N373="snížená",J373,0)</f>
        <v>0</v>
      </c>
      <c r="BG373" s="247">
        <f>IF(N373="zákl. přenesená",J373,0)</f>
        <v>0</v>
      </c>
      <c r="BH373" s="247">
        <f>IF(N373="sníž. přenesená",J373,0)</f>
        <v>0</v>
      </c>
      <c r="BI373" s="247">
        <f>IF(N373="nulová",J373,0)</f>
        <v>0</v>
      </c>
      <c r="BJ373" s="17" t="s">
        <v>82</v>
      </c>
      <c r="BK373" s="247">
        <f>ROUND(I373*H373,2)</f>
        <v>0</v>
      </c>
      <c r="BL373" s="17" t="s">
        <v>153</v>
      </c>
      <c r="BM373" s="246" t="s">
        <v>571</v>
      </c>
    </row>
    <row r="374" s="2" customFormat="1">
      <c r="A374" s="38"/>
      <c r="B374" s="39"/>
      <c r="C374" s="40"/>
      <c r="D374" s="248" t="s">
        <v>135</v>
      </c>
      <c r="E374" s="40"/>
      <c r="F374" s="249" t="s">
        <v>572</v>
      </c>
      <c r="G374" s="40"/>
      <c r="H374" s="40"/>
      <c r="I374" s="144"/>
      <c r="J374" s="40"/>
      <c r="K374" s="40"/>
      <c r="L374" s="44"/>
      <c r="M374" s="250"/>
      <c r="N374" s="251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135</v>
      </c>
      <c r="AU374" s="17" t="s">
        <v>84</v>
      </c>
    </row>
    <row r="375" s="13" customFormat="1">
      <c r="A375" s="13"/>
      <c r="B375" s="253"/>
      <c r="C375" s="254"/>
      <c r="D375" s="248" t="s">
        <v>138</v>
      </c>
      <c r="E375" s="255" t="s">
        <v>1</v>
      </c>
      <c r="F375" s="256" t="s">
        <v>562</v>
      </c>
      <c r="G375" s="254"/>
      <c r="H375" s="257">
        <v>7.5</v>
      </c>
      <c r="I375" s="258"/>
      <c r="J375" s="254"/>
      <c r="K375" s="254"/>
      <c r="L375" s="259"/>
      <c r="M375" s="260"/>
      <c r="N375" s="261"/>
      <c r="O375" s="261"/>
      <c r="P375" s="261"/>
      <c r="Q375" s="261"/>
      <c r="R375" s="261"/>
      <c r="S375" s="261"/>
      <c r="T375" s="26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3" t="s">
        <v>138</v>
      </c>
      <c r="AU375" s="263" t="s">
        <v>84</v>
      </c>
      <c r="AV375" s="13" t="s">
        <v>84</v>
      </c>
      <c r="AW375" s="13" t="s">
        <v>31</v>
      </c>
      <c r="AX375" s="13" t="s">
        <v>82</v>
      </c>
      <c r="AY375" s="263" t="s">
        <v>125</v>
      </c>
    </row>
    <row r="376" s="2" customFormat="1" ht="21.75" customHeight="1">
      <c r="A376" s="38"/>
      <c r="B376" s="39"/>
      <c r="C376" s="235" t="s">
        <v>573</v>
      </c>
      <c r="D376" s="235" t="s">
        <v>128</v>
      </c>
      <c r="E376" s="236" t="s">
        <v>574</v>
      </c>
      <c r="F376" s="237" t="s">
        <v>575</v>
      </c>
      <c r="G376" s="238" t="s">
        <v>131</v>
      </c>
      <c r="H376" s="239">
        <v>107.59999999999999</v>
      </c>
      <c r="I376" s="240"/>
      <c r="J376" s="241">
        <f>ROUND(I376*H376,2)</f>
        <v>0</v>
      </c>
      <c r="K376" s="237" t="s">
        <v>132</v>
      </c>
      <c r="L376" s="44"/>
      <c r="M376" s="242" t="s">
        <v>1</v>
      </c>
      <c r="N376" s="243" t="s">
        <v>39</v>
      </c>
      <c r="O376" s="91"/>
      <c r="P376" s="244">
        <f>O376*H376</f>
        <v>0</v>
      </c>
      <c r="Q376" s="244">
        <v>8.0000000000000007E-05</v>
      </c>
      <c r="R376" s="244">
        <f>Q376*H376</f>
        <v>0.0086080000000000011</v>
      </c>
      <c r="S376" s="244">
        <v>0</v>
      </c>
      <c r="T376" s="245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46" t="s">
        <v>153</v>
      </c>
      <c r="AT376" s="246" t="s">
        <v>128</v>
      </c>
      <c r="AU376" s="246" t="s">
        <v>84</v>
      </c>
      <c r="AY376" s="17" t="s">
        <v>125</v>
      </c>
      <c r="BE376" s="247">
        <f>IF(N376="základní",J376,0)</f>
        <v>0</v>
      </c>
      <c r="BF376" s="247">
        <f>IF(N376="snížená",J376,0)</f>
        <v>0</v>
      </c>
      <c r="BG376" s="247">
        <f>IF(N376="zákl. přenesená",J376,0)</f>
        <v>0</v>
      </c>
      <c r="BH376" s="247">
        <f>IF(N376="sníž. přenesená",J376,0)</f>
        <v>0</v>
      </c>
      <c r="BI376" s="247">
        <f>IF(N376="nulová",J376,0)</f>
        <v>0</v>
      </c>
      <c r="BJ376" s="17" t="s">
        <v>82</v>
      </c>
      <c r="BK376" s="247">
        <f>ROUND(I376*H376,2)</f>
        <v>0</v>
      </c>
      <c r="BL376" s="17" t="s">
        <v>153</v>
      </c>
      <c r="BM376" s="246" t="s">
        <v>576</v>
      </c>
    </row>
    <row r="377" s="2" customFormat="1">
      <c r="A377" s="38"/>
      <c r="B377" s="39"/>
      <c r="C377" s="40"/>
      <c r="D377" s="248" t="s">
        <v>135</v>
      </c>
      <c r="E377" s="40"/>
      <c r="F377" s="249" t="s">
        <v>577</v>
      </c>
      <c r="G377" s="40"/>
      <c r="H377" s="40"/>
      <c r="I377" s="144"/>
      <c r="J377" s="40"/>
      <c r="K377" s="40"/>
      <c r="L377" s="44"/>
      <c r="M377" s="250"/>
      <c r="N377" s="251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135</v>
      </c>
      <c r="AU377" s="17" t="s">
        <v>84</v>
      </c>
    </row>
    <row r="378" s="13" customFormat="1">
      <c r="A378" s="13"/>
      <c r="B378" s="253"/>
      <c r="C378" s="254"/>
      <c r="D378" s="248" t="s">
        <v>138</v>
      </c>
      <c r="E378" s="255" t="s">
        <v>1</v>
      </c>
      <c r="F378" s="256" t="s">
        <v>556</v>
      </c>
      <c r="G378" s="254"/>
      <c r="H378" s="257">
        <v>17.600000000000001</v>
      </c>
      <c r="I378" s="258"/>
      <c r="J378" s="254"/>
      <c r="K378" s="254"/>
      <c r="L378" s="259"/>
      <c r="M378" s="260"/>
      <c r="N378" s="261"/>
      <c r="O378" s="261"/>
      <c r="P378" s="261"/>
      <c r="Q378" s="261"/>
      <c r="R378" s="261"/>
      <c r="S378" s="261"/>
      <c r="T378" s="26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3" t="s">
        <v>138</v>
      </c>
      <c r="AU378" s="263" t="s">
        <v>84</v>
      </c>
      <c r="AV378" s="13" t="s">
        <v>84</v>
      </c>
      <c r="AW378" s="13" t="s">
        <v>31</v>
      </c>
      <c r="AX378" s="13" t="s">
        <v>74</v>
      </c>
      <c r="AY378" s="263" t="s">
        <v>125</v>
      </c>
    </row>
    <row r="379" s="13" customFormat="1">
      <c r="A379" s="13"/>
      <c r="B379" s="253"/>
      <c r="C379" s="254"/>
      <c r="D379" s="248" t="s">
        <v>138</v>
      </c>
      <c r="E379" s="255" t="s">
        <v>1</v>
      </c>
      <c r="F379" s="256" t="s">
        <v>558</v>
      </c>
      <c r="G379" s="254"/>
      <c r="H379" s="257">
        <v>75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3" t="s">
        <v>138</v>
      </c>
      <c r="AU379" s="263" t="s">
        <v>84</v>
      </c>
      <c r="AV379" s="13" t="s">
        <v>84</v>
      </c>
      <c r="AW379" s="13" t="s">
        <v>31</v>
      </c>
      <c r="AX379" s="13" t="s">
        <v>74</v>
      </c>
      <c r="AY379" s="263" t="s">
        <v>125</v>
      </c>
    </row>
    <row r="380" s="13" customFormat="1">
      <c r="A380" s="13"/>
      <c r="B380" s="253"/>
      <c r="C380" s="254"/>
      <c r="D380" s="248" t="s">
        <v>138</v>
      </c>
      <c r="E380" s="255" t="s">
        <v>1</v>
      </c>
      <c r="F380" s="256" t="s">
        <v>559</v>
      </c>
      <c r="G380" s="254"/>
      <c r="H380" s="257">
        <v>15</v>
      </c>
      <c r="I380" s="258"/>
      <c r="J380" s="254"/>
      <c r="K380" s="254"/>
      <c r="L380" s="259"/>
      <c r="M380" s="260"/>
      <c r="N380" s="261"/>
      <c r="O380" s="261"/>
      <c r="P380" s="261"/>
      <c r="Q380" s="261"/>
      <c r="R380" s="261"/>
      <c r="S380" s="261"/>
      <c r="T380" s="26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3" t="s">
        <v>138</v>
      </c>
      <c r="AU380" s="263" t="s">
        <v>84</v>
      </c>
      <c r="AV380" s="13" t="s">
        <v>84</v>
      </c>
      <c r="AW380" s="13" t="s">
        <v>31</v>
      </c>
      <c r="AX380" s="13" t="s">
        <v>74</v>
      </c>
      <c r="AY380" s="263" t="s">
        <v>125</v>
      </c>
    </row>
    <row r="381" s="14" customFormat="1">
      <c r="A381" s="14"/>
      <c r="B381" s="264"/>
      <c r="C381" s="265"/>
      <c r="D381" s="248" t="s">
        <v>138</v>
      </c>
      <c r="E381" s="266" t="s">
        <v>1</v>
      </c>
      <c r="F381" s="267" t="s">
        <v>152</v>
      </c>
      <c r="G381" s="265"/>
      <c r="H381" s="268">
        <v>107.59999999999999</v>
      </c>
      <c r="I381" s="269"/>
      <c r="J381" s="265"/>
      <c r="K381" s="265"/>
      <c r="L381" s="270"/>
      <c r="M381" s="271"/>
      <c r="N381" s="272"/>
      <c r="O381" s="272"/>
      <c r="P381" s="272"/>
      <c r="Q381" s="272"/>
      <c r="R381" s="272"/>
      <c r="S381" s="272"/>
      <c r="T381" s="27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4" t="s">
        <v>138</v>
      </c>
      <c r="AU381" s="274" t="s">
        <v>84</v>
      </c>
      <c r="AV381" s="14" t="s">
        <v>153</v>
      </c>
      <c r="AW381" s="14" t="s">
        <v>31</v>
      </c>
      <c r="AX381" s="14" t="s">
        <v>82</v>
      </c>
      <c r="AY381" s="274" t="s">
        <v>125</v>
      </c>
    </row>
    <row r="382" s="2" customFormat="1" ht="21.75" customHeight="1">
      <c r="A382" s="38"/>
      <c r="B382" s="39"/>
      <c r="C382" s="235" t="s">
        <v>578</v>
      </c>
      <c r="D382" s="235" t="s">
        <v>128</v>
      </c>
      <c r="E382" s="236" t="s">
        <v>579</v>
      </c>
      <c r="F382" s="237" t="s">
        <v>580</v>
      </c>
      <c r="G382" s="238" t="s">
        <v>131</v>
      </c>
      <c r="H382" s="239">
        <v>107.59999999999999</v>
      </c>
      <c r="I382" s="240"/>
      <c r="J382" s="241">
        <f>ROUND(I382*H382,2)</f>
        <v>0</v>
      </c>
      <c r="K382" s="237" t="s">
        <v>132</v>
      </c>
      <c r="L382" s="44"/>
      <c r="M382" s="242" t="s">
        <v>1</v>
      </c>
      <c r="N382" s="243" t="s">
        <v>39</v>
      </c>
      <c r="O382" s="91"/>
      <c r="P382" s="244">
        <f>O382*H382</f>
        <v>0</v>
      </c>
      <c r="Q382" s="244">
        <v>0.00033</v>
      </c>
      <c r="R382" s="244">
        <f>Q382*H382</f>
        <v>0.035507999999999998</v>
      </c>
      <c r="S382" s="244">
        <v>0</v>
      </c>
      <c r="T382" s="245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46" t="s">
        <v>153</v>
      </c>
      <c r="AT382" s="246" t="s">
        <v>128</v>
      </c>
      <c r="AU382" s="246" t="s">
        <v>84</v>
      </c>
      <c r="AY382" s="17" t="s">
        <v>125</v>
      </c>
      <c r="BE382" s="247">
        <f>IF(N382="základní",J382,0)</f>
        <v>0</v>
      </c>
      <c r="BF382" s="247">
        <f>IF(N382="snížená",J382,0)</f>
        <v>0</v>
      </c>
      <c r="BG382" s="247">
        <f>IF(N382="zákl. přenesená",J382,0)</f>
        <v>0</v>
      </c>
      <c r="BH382" s="247">
        <f>IF(N382="sníž. přenesená",J382,0)</f>
        <v>0</v>
      </c>
      <c r="BI382" s="247">
        <f>IF(N382="nulová",J382,0)</f>
        <v>0</v>
      </c>
      <c r="BJ382" s="17" t="s">
        <v>82</v>
      </c>
      <c r="BK382" s="247">
        <f>ROUND(I382*H382,2)</f>
        <v>0</v>
      </c>
      <c r="BL382" s="17" t="s">
        <v>153</v>
      </c>
      <c r="BM382" s="246" t="s">
        <v>581</v>
      </c>
    </row>
    <row r="383" s="2" customFormat="1">
      <c r="A383" s="38"/>
      <c r="B383" s="39"/>
      <c r="C383" s="40"/>
      <c r="D383" s="248" t="s">
        <v>135</v>
      </c>
      <c r="E383" s="40"/>
      <c r="F383" s="249" t="s">
        <v>582</v>
      </c>
      <c r="G383" s="40"/>
      <c r="H383" s="40"/>
      <c r="I383" s="144"/>
      <c r="J383" s="40"/>
      <c r="K383" s="40"/>
      <c r="L383" s="44"/>
      <c r="M383" s="250"/>
      <c r="N383" s="251"/>
      <c r="O383" s="91"/>
      <c r="P383" s="91"/>
      <c r="Q383" s="91"/>
      <c r="R383" s="91"/>
      <c r="S383" s="91"/>
      <c r="T383" s="92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135</v>
      </c>
      <c r="AU383" s="17" t="s">
        <v>84</v>
      </c>
    </row>
    <row r="384" s="13" customFormat="1">
      <c r="A384" s="13"/>
      <c r="B384" s="253"/>
      <c r="C384" s="254"/>
      <c r="D384" s="248" t="s">
        <v>138</v>
      </c>
      <c r="E384" s="255" t="s">
        <v>1</v>
      </c>
      <c r="F384" s="256" t="s">
        <v>556</v>
      </c>
      <c r="G384" s="254"/>
      <c r="H384" s="257">
        <v>17.600000000000001</v>
      </c>
      <c r="I384" s="258"/>
      <c r="J384" s="254"/>
      <c r="K384" s="254"/>
      <c r="L384" s="259"/>
      <c r="M384" s="260"/>
      <c r="N384" s="261"/>
      <c r="O384" s="261"/>
      <c r="P384" s="261"/>
      <c r="Q384" s="261"/>
      <c r="R384" s="261"/>
      <c r="S384" s="261"/>
      <c r="T384" s="26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3" t="s">
        <v>138</v>
      </c>
      <c r="AU384" s="263" t="s">
        <v>84</v>
      </c>
      <c r="AV384" s="13" t="s">
        <v>84</v>
      </c>
      <c r="AW384" s="13" t="s">
        <v>31</v>
      </c>
      <c r="AX384" s="13" t="s">
        <v>74</v>
      </c>
      <c r="AY384" s="263" t="s">
        <v>125</v>
      </c>
    </row>
    <row r="385" s="13" customFormat="1">
      <c r="A385" s="13"/>
      <c r="B385" s="253"/>
      <c r="C385" s="254"/>
      <c r="D385" s="248" t="s">
        <v>138</v>
      </c>
      <c r="E385" s="255" t="s">
        <v>1</v>
      </c>
      <c r="F385" s="256" t="s">
        <v>558</v>
      </c>
      <c r="G385" s="254"/>
      <c r="H385" s="257">
        <v>75</v>
      </c>
      <c r="I385" s="258"/>
      <c r="J385" s="254"/>
      <c r="K385" s="254"/>
      <c r="L385" s="259"/>
      <c r="M385" s="260"/>
      <c r="N385" s="261"/>
      <c r="O385" s="261"/>
      <c r="P385" s="261"/>
      <c r="Q385" s="261"/>
      <c r="R385" s="261"/>
      <c r="S385" s="261"/>
      <c r="T385" s="26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3" t="s">
        <v>138</v>
      </c>
      <c r="AU385" s="263" t="s">
        <v>84</v>
      </c>
      <c r="AV385" s="13" t="s">
        <v>84</v>
      </c>
      <c r="AW385" s="13" t="s">
        <v>31</v>
      </c>
      <c r="AX385" s="13" t="s">
        <v>74</v>
      </c>
      <c r="AY385" s="263" t="s">
        <v>125</v>
      </c>
    </row>
    <row r="386" s="13" customFormat="1">
      <c r="A386" s="13"/>
      <c r="B386" s="253"/>
      <c r="C386" s="254"/>
      <c r="D386" s="248" t="s">
        <v>138</v>
      </c>
      <c r="E386" s="255" t="s">
        <v>1</v>
      </c>
      <c r="F386" s="256" t="s">
        <v>559</v>
      </c>
      <c r="G386" s="254"/>
      <c r="H386" s="257">
        <v>15</v>
      </c>
      <c r="I386" s="258"/>
      <c r="J386" s="254"/>
      <c r="K386" s="254"/>
      <c r="L386" s="259"/>
      <c r="M386" s="260"/>
      <c r="N386" s="261"/>
      <c r="O386" s="261"/>
      <c r="P386" s="261"/>
      <c r="Q386" s="261"/>
      <c r="R386" s="261"/>
      <c r="S386" s="261"/>
      <c r="T386" s="26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3" t="s">
        <v>138</v>
      </c>
      <c r="AU386" s="263" t="s">
        <v>84</v>
      </c>
      <c r="AV386" s="13" t="s">
        <v>84</v>
      </c>
      <c r="AW386" s="13" t="s">
        <v>31</v>
      </c>
      <c r="AX386" s="13" t="s">
        <v>74</v>
      </c>
      <c r="AY386" s="263" t="s">
        <v>125</v>
      </c>
    </row>
    <row r="387" s="14" customFormat="1">
      <c r="A387" s="14"/>
      <c r="B387" s="264"/>
      <c r="C387" s="265"/>
      <c r="D387" s="248" t="s">
        <v>138</v>
      </c>
      <c r="E387" s="266" t="s">
        <v>1</v>
      </c>
      <c r="F387" s="267" t="s">
        <v>152</v>
      </c>
      <c r="G387" s="265"/>
      <c r="H387" s="268">
        <v>107.59999999999999</v>
      </c>
      <c r="I387" s="269"/>
      <c r="J387" s="265"/>
      <c r="K387" s="265"/>
      <c r="L387" s="270"/>
      <c r="M387" s="271"/>
      <c r="N387" s="272"/>
      <c r="O387" s="272"/>
      <c r="P387" s="272"/>
      <c r="Q387" s="272"/>
      <c r="R387" s="272"/>
      <c r="S387" s="272"/>
      <c r="T387" s="27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4" t="s">
        <v>138</v>
      </c>
      <c r="AU387" s="274" t="s">
        <v>84</v>
      </c>
      <c r="AV387" s="14" t="s">
        <v>153</v>
      </c>
      <c r="AW387" s="14" t="s">
        <v>31</v>
      </c>
      <c r="AX387" s="14" t="s">
        <v>82</v>
      </c>
      <c r="AY387" s="274" t="s">
        <v>125</v>
      </c>
    </row>
    <row r="388" s="2" customFormat="1" ht="21.75" customHeight="1">
      <c r="A388" s="38"/>
      <c r="B388" s="39"/>
      <c r="C388" s="235" t="s">
        <v>583</v>
      </c>
      <c r="D388" s="235" t="s">
        <v>128</v>
      </c>
      <c r="E388" s="236" t="s">
        <v>584</v>
      </c>
      <c r="F388" s="237" t="s">
        <v>585</v>
      </c>
      <c r="G388" s="238" t="s">
        <v>131</v>
      </c>
      <c r="H388" s="239">
        <v>114.5</v>
      </c>
      <c r="I388" s="240"/>
      <c r="J388" s="241">
        <f>ROUND(I388*H388,2)</f>
        <v>0</v>
      </c>
      <c r="K388" s="237" t="s">
        <v>132</v>
      </c>
      <c r="L388" s="44"/>
      <c r="M388" s="242" t="s">
        <v>1</v>
      </c>
      <c r="N388" s="243" t="s">
        <v>39</v>
      </c>
      <c r="O388" s="91"/>
      <c r="P388" s="244">
        <f>O388*H388</f>
        <v>0</v>
      </c>
      <c r="Q388" s="244">
        <v>5.0000000000000002E-05</v>
      </c>
      <c r="R388" s="244">
        <f>Q388*H388</f>
        <v>0.0057250000000000001</v>
      </c>
      <c r="S388" s="244">
        <v>0</v>
      </c>
      <c r="T388" s="245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46" t="s">
        <v>153</v>
      </c>
      <c r="AT388" s="246" t="s">
        <v>128</v>
      </c>
      <c r="AU388" s="246" t="s">
        <v>84</v>
      </c>
      <c r="AY388" s="17" t="s">
        <v>125</v>
      </c>
      <c r="BE388" s="247">
        <f>IF(N388="základní",J388,0)</f>
        <v>0</v>
      </c>
      <c r="BF388" s="247">
        <f>IF(N388="snížená",J388,0)</f>
        <v>0</v>
      </c>
      <c r="BG388" s="247">
        <f>IF(N388="zákl. přenesená",J388,0)</f>
        <v>0</v>
      </c>
      <c r="BH388" s="247">
        <f>IF(N388="sníž. přenesená",J388,0)</f>
        <v>0</v>
      </c>
      <c r="BI388" s="247">
        <f>IF(N388="nulová",J388,0)</f>
        <v>0</v>
      </c>
      <c r="BJ388" s="17" t="s">
        <v>82</v>
      </c>
      <c r="BK388" s="247">
        <f>ROUND(I388*H388,2)</f>
        <v>0</v>
      </c>
      <c r="BL388" s="17" t="s">
        <v>153</v>
      </c>
      <c r="BM388" s="246" t="s">
        <v>586</v>
      </c>
    </row>
    <row r="389" s="2" customFormat="1">
      <c r="A389" s="38"/>
      <c r="B389" s="39"/>
      <c r="C389" s="40"/>
      <c r="D389" s="248" t="s">
        <v>135</v>
      </c>
      <c r="E389" s="40"/>
      <c r="F389" s="249" t="s">
        <v>587</v>
      </c>
      <c r="G389" s="40"/>
      <c r="H389" s="40"/>
      <c r="I389" s="144"/>
      <c r="J389" s="40"/>
      <c r="K389" s="40"/>
      <c r="L389" s="44"/>
      <c r="M389" s="250"/>
      <c r="N389" s="251"/>
      <c r="O389" s="91"/>
      <c r="P389" s="91"/>
      <c r="Q389" s="91"/>
      <c r="R389" s="91"/>
      <c r="S389" s="91"/>
      <c r="T389" s="92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135</v>
      </c>
      <c r="AU389" s="17" t="s">
        <v>84</v>
      </c>
    </row>
    <row r="390" s="13" customFormat="1">
      <c r="A390" s="13"/>
      <c r="B390" s="253"/>
      <c r="C390" s="254"/>
      <c r="D390" s="248" t="s">
        <v>138</v>
      </c>
      <c r="E390" s="255" t="s">
        <v>1</v>
      </c>
      <c r="F390" s="256" t="s">
        <v>557</v>
      </c>
      <c r="G390" s="254"/>
      <c r="H390" s="257">
        <v>114.5</v>
      </c>
      <c r="I390" s="258"/>
      <c r="J390" s="254"/>
      <c r="K390" s="254"/>
      <c r="L390" s="259"/>
      <c r="M390" s="260"/>
      <c r="N390" s="261"/>
      <c r="O390" s="261"/>
      <c r="P390" s="261"/>
      <c r="Q390" s="261"/>
      <c r="R390" s="261"/>
      <c r="S390" s="261"/>
      <c r="T390" s="26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3" t="s">
        <v>138</v>
      </c>
      <c r="AU390" s="263" t="s">
        <v>84</v>
      </c>
      <c r="AV390" s="13" t="s">
        <v>84</v>
      </c>
      <c r="AW390" s="13" t="s">
        <v>31</v>
      </c>
      <c r="AX390" s="13" t="s">
        <v>82</v>
      </c>
      <c r="AY390" s="263" t="s">
        <v>125</v>
      </c>
    </row>
    <row r="391" s="2" customFormat="1" ht="21.75" customHeight="1">
      <c r="A391" s="38"/>
      <c r="B391" s="39"/>
      <c r="C391" s="235" t="s">
        <v>588</v>
      </c>
      <c r="D391" s="235" t="s">
        <v>128</v>
      </c>
      <c r="E391" s="236" t="s">
        <v>589</v>
      </c>
      <c r="F391" s="237" t="s">
        <v>590</v>
      </c>
      <c r="G391" s="238" t="s">
        <v>131</v>
      </c>
      <c r="H391" s="239">
        <v>114.5</v>
      </c>
      <c r="I391" s="240"/>
      <c r="J391" s="241">
        <f>ROUND(I391*H391,2)</f>
        <v>0</v>
      </c>
      <c r="K391" s="237" t="s">
        <v>132</v>
      </c>
      <c r="L391" s="44"/>
      <c r="M391" s="242" t="s">
        <v>1</v>
      </c>
      <c r="N391" s="243" t="s">
        <v>39</v>
      </c>
      <c r="O391" s="91"/>
      <c r="P391" s="244">
        <f>O391*H391</f>
        <v>0</v>
      </c>
      <c r="Q391" s="244">
        <v>0.00038000000000000002</v>
      </c>
      <c r="R391" s="244">
        <f>Q391*H391</f>
        <v>0.04351</v>
      </c>
      <c r="S391" s="244">
        <v>0</v>
      </c>
      <c r="T391" s="245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46" t="s">
        <v>153</v>
      </c>
      <c r="AT391" s="246" t="s">
        <v>128</v>
      </c>
      <c r="AU391" s="246" t="s">
        <v>84</v>
      </c>
      <c r="AY391" s="17" t="s">
        <v>125</v>
      </c>
      <c r="BE391" s="247">
        <f>IF(N391="základní",J391,0)</f>
        <v>0</v>
      </c>
      <c r="BF391" s="247">
        <f>IF(N391="snížená",J391,0)</f>
        <v>0</v>
      </c>
      <c r="BG391" s="247">
        <f>IF(N391="zákl. přenesená",J391,0)</f>
        <v>0</v>
      </c>
      <c r="BH391" s="247">
        <f>IF(N391="sníž. přenesená",J391,0)</f>
        <v>0</v>
      </c>
      <c r="BI391" s="247">
        <f>IF(N391="nulová",J391,0)</f>
        <v>0</v>
      </c>
      <c r="BJ391" s="17" t="s">
        <v>82</v>
      </c>
      <c r="BK391" s="247">
        <f>ROUND(I391*H391,2)</f>
        <v>0</v>
      </c>
      <c r="BL391" s="17" t="s">
        <v>153</v>
      </c>
      <c r="BM391" s="246" t="s">
        <v>591</v>
      </c>
    </row>
    <row r="392" s="2" customFormat="1">
      <c r="A392" s="38"/>
      <c r="B392" s="39"/>
      <c r="C392" s="40"/>
      <c r="D392" s="248" t="s">
        <v>135</v>
      </c>
      <c r="E392" s="40"/>
      <c r="F392" s="249" t="s">
        <v>592</v>
      </c>
      <c r="G392" s="40"/>
      <c r="H392" s="40"/>
      <c r="I392" s="144"/>
      <c r="J392" s="40"/>
      <c r="K392" s="40"/>
      <c r="L392" s="44"/>
      <c r="M392" s="250"/>
      <c r="N392" s="251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135</v>
      </c>
      <c r="AU392" s="17" t="s">
        <v>84</v>
      </c>
    </row>
    <row r="393" s="13" customFormat="1">
      <c r="A393" s="13"/>
      <c r="B393" s="253"/>
      <c r="C393" s="254"/>
      <c r="D393" s="248" t="s">
        <v>138</v>
      </c>
      <c r="E393" s="255" t="s">
        <v>1</v>
      </c>
      <c r="F393" s="256" t="s">
        <v>557</v>
      </c>
      <c r="G393" s="254"/>
      <c r="H393" s="257">
        <v>114.5</v>
      </c>
      <c r="I393" s="258"/>
      <c r="J393" s="254"/>
      <c r="K393" s="254"/>
      <c r="L393" s="259"/>
      <c r="M393" s="260"/>
      <c r="N393" s="261"/>
      <c r="O393" s="261"/>
      <c r="P393" s="261"/>
      <c r="Q393" s="261"/>
      <c r="R393" s="261"/>
      <c r="S393" s="261"/>
      <c r="T393" s="26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3" t="s">
        <v>138</v>
      </c>
      <c r="AU393" s="263" t="s">
        <v>84</v>
      </c>
      <c r="AV393" s="13" t="s">
        <v>84</v>
      </c>
      <c r="AW393" s="13" t="s">
        <v>31</v>
      </c>
      <c r="AX393" s="13" t="s">
        <v>82</v>
      </c>
      <c r="AY393" s="263" t="s">
        <v>125</v>
      </c>
    </row>
    <row r="394" s="2" customFormat="1" ht="16.5" customHeight="1">
      <c r="A394" s="38"/>
      <c r="B394" s="39"/>
      <c r="C394" s="235" t="s">
        <v>593</v>
      </c>
      <c r="D394" s="235" t="s">
        <v>128</v>
      </c>
      <c r="E394" s="236" t="s">
        <v>594</v>
      </c>
      <c r="F394" s="237" t="s">
        <v>595</v>
      </c>
      <c r="G394" s="238" t="s">
        <v>245</v>
      </c>
      <c r="H394" s="239">
        <v>180.25</v>
      </c>
      <c r="I394" s="240"/>
      <c r="J394" s="241">
        <f>ROUND(I394*H394,2)</f>
        <v>0</v>
      </c>
      <c r="K394" s="237" t="s">
        <v>132</v>
      </c>
      <c r="L394" s="44"/>
      <c r="M394" s="242" t="s">
        <v>1</v>
      </c>
      <c r="N394" s="243" t="s">
        <v>39</v>
      </c>
      <c r="O394" s="91"/>
      <c r="P394" s="244">
        <f>O394*H394</f>
        <v>0</v>
      </c>
      <c r="Q394" s="244">
        <v>1.0000000000000001E-05</v>
      </c>
      <c r="R394" s="244">
        <f>Q394*H394</f>
        <v>0.0018025000000000001</v>
      </c>
      <c r="S394" s="244">
        <v>0</v>
      </c>
      <c r="T394" s="245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6" t="s">
        <v>153</v>
      </c>
      <c r="AT394" s="246" t="s">
        <v>128</v>
      </c>
      <c r="AU394" s="246" t="s">
        <v>84</v>
      </c>
      <c r="AY394" s="17" t="s">
        <v>125</v>
      </c>
      <c r="BE394" s="247">
        <f>IF(N394="základní",J394,0)</f>
        <v>0</v>
      </c>
      <c r="BF394" s="247">
        <f>IF(N394="snížená",J394,0)</f>
        <v>0</v>
      </c>
      <c r="BG394" s="247">
        <f>IF(N394="zákl. přenesená",J394,0)</f>
        <v>0</v>
      </c>
      <c r="BH394" s="247">
        <f>IF(N394="sníž. přenesená",J394,0)</f>
        <v>0</v>
      </c>
      <c r="BI394" s="247">
        <f>IF(N394="nulová",J394,0)</f>
        <v>0</v>
      </c>
      <c r="BJ394" s="17" t="s">
        <v>82</v>
      </c>
      <c r="BK394" s="247">
        <f>ROUND(I394*H394,2)</f>
        <v>0</v>
      </c>
      <c r="BL394" s="17" t="s">
        <v>153</v>
      </c>
      <c r="BM394" s="246" t="s">
        <v>596</v>
      </c>
    </row>
    <row r="395" s="2" customFormat="1">
      <c r="A395" s="38"/>
      <c r="B395" s="39"/>
      <c r="C395" s="40"/>
      <c r="D395" s="248" t="s">
        <v>135</v>
      </c>
      <c r="E395" s="40"/>
      <c r="F395" s="249" t="s">
        <v>597</v>
      </c>
      <c r="G395" s="40"/>
      <c r="H395" s="40"/>
      <c r="I395" s="144"/>
      <c r="J395" s="40"/>
      <c r="K395" s="40"/>
      <c r="L395" s="44"/>
      <c r="M395" s="250"/>
      <c r="N395" s="251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135</v>
      </c>
      <c r="AU395" s="17" t="s">
        <v>84</v>
      </c>
    </row>
    <row r="396" s="13" customFormat="1">
      <c r="A396" s="13"/>
      <c r="B396" s="253"/>
      <c r="C396" s="254"/>
      <c r="D396" s="248" t="s">
        <v>138</v>
      </c>
      <c r="E396" s="255" t="s">
        <v>1</v>
      </c>
      <c r="F396" s="256" t="s">
        <v>598</v>
      </c>
      <c r="G396" s="254"/>
      <c r="H396" s="257">
        <v>170.5</v>
      </c>
      <c r="I396" s="258"/>
      <c r="J396" s="254"/>
      <c r="K396" s="254"/>
      <c r="L396" s="259"/>
      <c r="M396" s="260"/>
      <c r="N396" s="261"/>
      <c r="O396" s="261"/>
      <c r="P396" s="261"/>
      <c r="Q396" s="261"/>
      <c r="R396" s="261"/>
      <c r="S396" s="261"/>
      <c r="T396" s="26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3" t="s">
        <v>138</v>
      </c>
      <c r="AU396" s="263" t="s">
        <v>84</v>
      </c>
      <c r="AV396" s="13" t="s">
        <v>84</v>
      </c>
      <c r="AW396" s="13" t="s">
        <v>31</v>
      </c>
      <c r="AX396" s="13" t="s">
        <v>74</v>
      </c>
      <c r="AY396" s="263" t="s">
        <v>125</v>
      </c>
    </row>
    <row r="397" s="13" customFormat="1">
      <c r="A397" s="13"/>
      <c r="B397" s="253"/>
      <c r="C397" s="254"/>
      <c r="D397" s="248" t="s">
        <v>138</v>
      </c>
      <c r="E397" s="255" t="s">
        <v>1</v>
      </c>
      <c r="F397" s="256" t="s">
        <v>599</v>
      </c>
      <c r="G397" s="254"/>
      <c r="H397" s="257">
        <v>2.25</v>
      </c>
      <c r="I397" s="258"/>
      <c r="J397" s="254"/>
      <c r="K397" s="254"/>
      <c r="L397" s="259"/>
      <c r="M397" s="260"/>
      <c r="N397" s="261"/>
      <c r="O397" s="261"/>
      <c r="P397" s="261"/>
      <c r="Q397" s="261"/>
      <c r="R397" s="261"/>
      <c r="S397" s="261"/>
      <c r="T397" s="26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3" t="s">
        <v>138</v>
      </c>
      <c r="AU397" s="263" t="s">
        <v>84</v>
      </c>
      <c r="AV397" s="13" t="s">
        <v>84</v>
      </c>
      <c r="AW397" s="13" t="s">
        <v>31</v>
      </c>
      <c r="AX397" s="13" t="s">
        <v>74</v>
      </c>
      <c r="AY397" s="263" t="s">
        <v>125</v>
      </c>
    </row>
    <row r="398" s="13" customFormat="1">
      <c r="A398" s="13"/>
      <c r="B398" s="253"/>
      <c r="C398" s="254"/>
      <c r="D398" s="248" t="s">
        <v>138</v>
      </c>
      <c r="E398" s="255" t="s">
        <v>1</v>
      </c>
      <c r="F398" s="256" t="s">
        <v>600</v>
      </c>
      <c r="G398" s="254"/>
      <c r="H398" s="257">
        <v>7.5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3" t="s">
        <v>138</v>
      </c>
      <c r="AU398" s="263" t="s">
        <v>84</v>
      </c>
      <c r="AV398" s="13" t="s">
        <v>84</v>
      </c>
      <c r="AW398" s="13" t="s">
        <v>31</v>
      </c>
      <c r="AX398" s="13" t="s">
        <v>74</v>
      </c>
      <c r="AY398" s="263" t="s">
        <v>125</v>
      </c>
    </row>
    <row r="399" s="14" customFormat="1">
      <c r="A399" s="14"/>
      <c r="B399" s="264"/>
      <c r="C399" s="265"/>
      <c r="D399" s="248" t="s">
        <v>138</v>
      </c>
      <c r="E399" s="266" t="s">
        <v>1</v>
      </c>
      <c r="F399" s="267" t="s">
        <v>152</v>
      </c>
      <c r="G399" s="265"/>
      <c r="H399" s="268">
        <v>180.25</v>
      </c>
      <c r="I399" s="269"/>
      <c r="J399" s="265"/>
      <c r="K399" s="265"/>
      <c r="L399" s="270"/>
      <c r="M399" s="271"/>
      <c r="N399" s="272"/>
      <c r="O399" s="272"/>
      <c r="P399" s="272"/>
      <c r="Q399" s="272"/>
      <c r="R399" s="272"/>
      <c r="S399" s="272"/>
      <c r="T399" s="27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4" t="s">
        <v>138</v>
      </c>
      <c r="AU399" s="274" t="s">
        <v>84</v>
      </c>
      <c r="AV399" s="14" t="s">
        <v>153</v>
      </c>
      <c r="AW399" s="14" t="s">
        <v>31</v>
      </c>
      <c r="AX399" s="14" t="s">
        <v>82</v>
      </c>
      <c r="AY399" s="274" t="s">
        <v>125</v>
      </c>
    </row>
    <row r="400" s="2" customFormat="1" ht="21.75" customHeight="1">
      <c r="A400" s="38"/>
      <c r="B400" s="39"/>
      <c r="C400" s="235" t="s">
        <v>601</v>
      </c>
      <c r="D400" s="235" t="s">
        <v>128</v>
      </c>
      <c r="E400" s="236" t="s">
        <v>602</v>
      </c>
      <c r="F400" s="237" t="s">
        <v>603</v>
      </c>
      <c r="G400" s="238" t="s">
        <v>245</v>
      </c>
      <c r="H400" s="239">
        <v>180.25</v>
      </c>
      <c r="I400" s="240"/>
      <c r="J400" s="241">
        <f>ROUND(I400*H400,2)</f>
        <v>0</v>
      </c>
      <c r="K400" s="237" t="s">
        <v>132</v>
      </c>
      <c r="L400" s="44"/>
      <c r="M400" s="242" t="s">
        <v>1</v>
      </c>
      <c r="N400" s="243" t="s">
        <v>39</v>
      </c>
      <c r="O400" s="91"/>
      <c r="P400" s="244">
        <f>O400*H400</f>
        <v>0</v>
      </c>
      <c r="Q400" s="244">
        <v>0.00059999999999999995</v>
      </c>
      <c r="R400" s="244">
        <f>Q400*H400</f>
        <v>0.10815</v>
      </c>
      <c r="S400" s="244">
        <v>0</v>
      </c>
      <c r="T400" s="245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6" t="s">
        <v>153</v>
      </c>
      <c r="AT400" s="246" t="s">
        <v>128</v>
      </c>
      <c r="AU400" s="246" t="s">
        <v>84</v>
      </c>
      <c r="AY400" s="17" t="s">
        <v>125</v>
      </c>
      <c r="BE400" s="247">
        <f>IF(N400="základní",J400,0)</f>
        <v>0</v>
      </c>
      <c r="BF400" s="247">
        <f>IF(N400="snížená",J400,0)</f>
        <v>0</v>
      </c>
      <c r="BG400" s="247">
        <f>IF(N400="zákl. přenesená",J400,0)</f>
        <v>0</v>
      </c>
      <c r="BH400" s="247">
        <f>IF(N400="sníž. přenesená",J400,0)</f>
        <v>0</v>
      </c>
      <c r="BI400" s="247">
        <f>IF(N400="nulová",J400,0)</f>
        <v>0</v>
      </c>
      <c r="BJ400" s="17" t="s">
        <v>82</v>
      </c>
      <c r="BK400" s="247">
        <f>ROUND(I400*H400,2)</f>
        <v>0</v>
      </c>
      <c r="BL400" s="17" t="s">
        <v>153</v>
      </c>
      <c r="BM400" s="246" t="s">
        <v>604</v>
      </c>
    </row>
    <row r="401" s="2" customFormat="1">
      <c r="A401" s="38"/>
      <c r="B401" s="39"/>
      <c r="C401" s="40"/>
      <c r="D401" s="248" t="s">
        <v>135</v>
      </c>
      <c r="E401" s="40"/>
      <c r="F401" s="249" t="s">
        <v>605</v>
      </c>
      <c r="G401" s="40"/>
      <c r="H401" s="40"/>
      <c r="I401" s="144"/>
      <c r="J401" s="40"/>
      <c r="K401" s="40"/>
      <c r="L401" s="44"/>
      <c r="M401" s="250"/>
      <c r="N401" s="251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135</v>
      </c>
      <c r="AU401" s="17" t="s">
        <v>84</v>
      </c>
    </row>
    <row r="402" s="13" customFormat="1">
      <c r="A402" s="13"/>
      <c r="B402" s="253"/>
      <c r="C402" s="254"/>
      <c r="D402" s="248" t="s">
        <v>138</v>
      </c>
      <c r="E402" s="255" t="s">
        <v>1</v>
      </c>
      <c r="F402" s="256" t="s">
        <v>598</v>
      </c>
      <c r="G402" s="254"/>
      <c r="H402" s="257">
        <v>170.5</v>
      </c>
      <c r="I402" s="258"/>
      <c r="J402" s="254"/>
      <c r="K402" s="254"/>
      <c r="L402" s="259"/>
      <c r="M402" s="260"/>
      <c r="N402" s="261"/>
      <c r="O402" s="261"/>
      <c r="P402" s="261"/>
      <c r="Q402" s="261"/>
      <c r="R402" s="261"/>
      <c r="S402" s="261"/>
      <c r="T402" s="26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3" t="s">
        <v>138</v>
      </c>
      <c r="AU402" s="263" t="s">
        <v>84</v>
      </c>
      <c r="AV402" s="13" t="s">
        <v>84</v>
      </c>
      <c r="AW402" s="13" t="s">
        <v>31</v>
      </c>
      <c r="AX402" s="13" t="s">
        <v>74</v>
      </c>
      <c r="AY402" s="263" t="s">
        <v>125</v>
      </c>
    </row>
    <row r="403" s="13" customFormat="1">
      <c r="A403" s="13"/>
      <c r="B403" s="253"/>
      <c r="C403" s="254"/>
      <c r="D403" s="248" t="s">
        <v>138</v>
      </c>
      <c r="E403" s="255" t="s">
        <v>1</v>
      </c>
      <c r="F403" s="256" t="s">
        <v>599</v>
      </c>
      <c r="G403" s="254"/>
      <c r="H403" s="257">
        <v>2.25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3" t="s">
        <v>138</v>
      </c>
      <c r="AU403" s="263" t="s">
        <v>84</v>
      </c>
      <c r="AV403" s="13" t="s">
        <v>84</v>
      </c>
      <c r="AW403" s="13" t="s">
        <v>31</v>
      </c>
      <c r="AX403" s="13" t="s">
        <v>74</v>
      </c>
      <c r="AY403" s="263" t="s">
        <v>125</v>
      </c>
    </row>
    <row r="404" s="13" customFormat="1">
      <c r="A404" s="13"/>
      <c r="B404" s="253"/>
      <c r="C404" s="254"/>
      <c r="D404" s="248" t="s">
        <v>138</v>
      </c>
      <c r="E404" s="255" t="s">
        <v>1</v>
      </c>
      <c r="F404" s="256" t="s">
        <v>600</v>
      </c>
      <c r="G404" s="254"/>
      <c r="H404" s="257">
        <v>7.5</v>
      </c>
      <c r="I404" s="258"/>
      <c r="J404" s="254"/>
      <c r="K404" s="254"/>
      <c r="L404" s="259"/>
      <c r="M404" s="260"/>
      <c r="N404" s="261"/>
      <c r="O404" s="261"/>
      <c r="P404" s="261"/>
      <c r="Q404" s="261"/>
      <c r="R404" s="261"/>
      <c r="S404" s="261"/>
      <c r="T404" s="26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3" t="s">
        <v>138</v>
      </c>
      <c r="AU404" s="263" t="s">
        <v>84</v>
      </c>
      <c r="AV404" s="13" t="s">
        <v>84</v>
      </c>
      <c r="AW404" s="13" t="s">
        <v>31</v>
      </c>
      <c r="AX404" s="13" t="s">
        <v>74</v>
      </c>
      <c r="AY404" s="263" t="s">
        <v>125</v>
      </c>
    </row>
    <row r="405" s="14" customFormat="1">
      <c r="A405" s="14"/>
      <c r="B405" s="264"/>
      <c r="C405" s="265"/>
      <c r="D405" s="248" t="s">
        <v>138</v>
      </c>
      <c r="E405" s="266" t="s">
        <v>1</v>
      </c>
      <c r="F405" s="267" t="s">
        <v>152</v>
      </c>
      <c r="G405" s="265"/>
      <c r="H405" s="268">
        <v>180.25</v>
      </c>
      <c r="I405" s="269"/>
      <c r="J405" s="265"/>
      <c r="K405" s="265"/>
      <c r="L405" s="270"/>
      <c r="M405" s="271"/>
      <c r="N405" s="272"/>
      <c r="O405" s="272"/>
      <c r="P405" s="272"/>
      <c r="Q405" s="272"/>
      <c r="R405" s="272"/>
      <c r="S405" s="272"/>
      <c r="T405" s="27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4" t="s">
        <v>138</v>
      </c>
      <c r="AU405" s="274" t="s">
        <v>84</v>
      </c>
      <c r="AV405" s="14" t="s">
        <v>153</v>
      </c>
      <c r="AW405" s="14" t="s">
        <v>31</v>
      </c>
      <c r="AX405" s="14" t="s">
        <v>82</v>
      </c>
      <c r="AY405" s="274" t="s">
        <v>125</v>
      </c>
    </row>
    <row r="406" s="2" customFormat="1" ht="21.75" customHeight="1">
      <c r="A406" s="38"/>
      <c r="B406" s="39"/>
      <c r="C406" s="235" t="s">
        <v>606</v>
      </c>
      <c r="D406" s="235" t="s">
        <v>128</v>
      </c>
      <c r="E406" s="236" t="s">
        <v>607</v>
      </c>
      <c r="F406" s="237" t="s">
        <v>608</v>
      </c>
      <c r="G406" s="238" t="s">
        <v>245</v>
      </c>
      <c r="H406" s="239">
        <v>180.25</v>
      </c>
      <c r="I406" s="240"/>
      <c r="J406" s="241">
        <f>ROUND(I406*H406,2)</f>
        <v>0</v>
      </c>
      <c r="K406" s="237" t="s">
        <v>132</v>
      </c>
      <c r="L406" s="44"/>
      <c r="M406" s="242" t="s">
        <v>1</v>
      </c>
      <c r="N406" s="243" t="s">
        <v>39</v>
      </c>
      <c r="O406" s="91"/>
      <c r="P406" s="244">
        <f>O406*H406</f>
        <v>0</v>
      </c>
      <c r="Q406" s="244">
        <v>0.0025999999999999999</v>
      </c>
      <c r="R406" s="244">
        <f>Q406*H406</f>
        <v>0.46864999999999996</v>
      </c>
      <c r="S406" s="244">
        <v>0</v>
      </c>
      <c r="T406" s="245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46" t="s">
        <v>153</v>
      </c>
      <c r="AT406" s="246" t="s">
        <v>128</v>
      </c>
      <c r="AU406" s="246" t="s">
        <v>84</v>
      </c>
      <c r="AY406" s="17" t="s">
        <v>125</v>
      </c>
      <c r="BE406" s="247">
        <f>IF(N406="základní",J406,0)</f>
        <v>0</v>
      </c>
      <c r="BF406" s="247">
        <f>IF(N406="snížená",J406,0)</f>
        <v>0</v>
      </c>
      <c r="BG406" s="247">
        <f>IF(N406="zákl. přenesená",J406,0)</f>
        <v>0</v>
      </c>
      <c r="BH406" s="247">
        <f>IF(N406="sníž. přenesená",J406,0)</f>
        <v>0</v>
      </c>
      <c r="BI406" s="247">
        <f>IF(N406="nulová",J406,0)</f>
        <v>0</v>
      </c>
      <c r="BJ406" s="17" t="s">
        <v>82</v>
      </c>
      <c r="BK406" s="247">
        <f>ROUND(I406*H406,2)</f>
        <v>0</v>
      </c>
      <c r="BL406" s="17" t="s">
        <v>153</v>
      </c>
      <c r="BM406" s="246" t="s">
        <v>609</v>
      </c>
    </row>
    <row r="407" s="2" customFormat="1">
      <c r="A407" s="38"/>
      <c r="B407" s="39"/>
      <c r="C407" s="40"/>
      <c r="D407" s="248" t="s">
        <v>135</v>
      </c>
      <c r="E407" s="40"/>
      <c r="F407" s="249" t="s">
        <v>610</v>
      </c>
      <c r="G407" s="40"/>
      <c r="H407" s="40"/>
      <c r="I407" s="144"/>
      <c r="J407" s="40"/>
      <c r="K407" s="40"/>
      <c r="L407" s="44"/>
      <c r="M407" s="250"/>
      <c r="N407" s="251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135</v>
      </c>
      <c r="AU407" s="17" t="s">
        <v>84</v>
      </c>
    </row>
    <row r="408" s="13" customFormat="1">
      <c r="A408" s="13"/>
      <c r="B408" s="253"/>
      <c r="C408" s="254"/>
      <c r="D408" s="248" t="s">
        <v>138</v>
      </c>
      <c r="E408" s="255" t="s">
        <v>1</v>
      </c>
      <c r="F408" s="256" t="s">
        <v>598</v>
      </c>
      <c r="G408" s="254"/>
      <c r="H408" s="257">
        <v>170.5</v>
      </c>
      <c r="I408" s="258"/>
      <c r="J408" s="254"/>
      <c r="K408" s="254"/>
      <c r="L408" s="259"/>
      <c r="M408" s="260"/>
      <c r="N408" s="261"/>
      <c r="O408" s="261"/>
      <c r="P408" s="261"/>
      <c r="Q408" s="261"/>
      <c r="R408" s="261"/>
      <c r="S408" s="261"/>
      <c r="T408" s="26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3" t="s">
        <v>138</v>
      </c>
      <c r="AU408" s="263" t="s">
        <v>84</v>
      </c>
      <c r="AV408" s="13" t="s">
        <v>84</v>
      </c>
      <c r="AW408" s="13" t="s">
        <v>31</v>
      </c>
      <c r="AX408" s="13" t="s">
        <v>74</v>
      </c>
      <c r="AY408" s="263" t="s">
        <v>125</v>
      </c>
    </row>
    <row r="409" s="13" customFormat="1">
      <c r="A409" s="13"/>
      <c r="B409" s="253"/>
      <c r="C409" s="254"/>
      <c r="D409" s="248" t="s">
        <v>138</v>
      </c>
      <c r="E409" s="255" t="s">
        <v>1</v>
      </c>
      <c r="F409" s="256" t="s">
        <v>599</v>
      </c>
      <c r="G409" s="254"/>
      <c r="H409" s="257">
        <v>2.25</v>
      </c>
      <c r="I409" s="258"/>
      <c r="J409" s="254"/>
      <c r="K409" s="254"/>
      <c r="L409" s="259"/>
      <c r="M409" s="260"/>
      <c r="N409" s="261"/>
      <c r="O409" s="261"/>
      <c r="P409" s="261"/>
      <c r="Q409" s="261"/>
      <c r="R409" s="261"/>
      <c r="S409" s="261"/>
      <c r="T409" s="26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3" t="s">
        <v>138</v>
      </c>
      <c r="AU409" s="263" t="s">
        <v>84</v>
      </c>
      <c r="AV409" s="13" t="s">
        <v>84</v>
      </c>
      <c r="AW409" s="13" t="s">
        <v>31</v>
      </c>
      <c r="AX409" s="13" t="s">
        <v>74</v>
      </c>
      <c r="AY409" s="263" t="s">
        <v>125</v>
      </c>
    </row>
    <row r="410" s="13" customFormat="1">
      <c r="A410" s="13"/>
      <c r="B410" s="253"/>
      <c r="C410" s="254"/>
      <c r="D410" s="248" t="s">
        <v>138</v>
      </c>
      <c r="E410" s="255" t="s">
        <v>1</v>
      </c>
      <c r="F410" s="256" t="s">
        <v>600</v>
      </c>
      <c r="G410" s="254"/>
      <c r="H410" s="257">
        <v>7.5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3" t="s">
        <v>138</v>
      </c>
      <c r="AU410" s="263" t="s">
        <v>84</v>
      </c>
      <c r="AV410" s="13" t="s">
        <v>84</v>
      </c>
      <c r="AW410" s="13" t="s">
        <v>31</v>
      </c>
      <c r="AX410" s="13" t="s">
        <v>74</v>
      </c>
      <c r="AY410" s="263" t="s">
        <v>125</v>
      </c>
    </row>
    <row r="411" s="14" customFormat="1">
      <c r="A411" s="14"/>
      <c r="B411" s="264"/>
      <c r="C411" s="265"/>
      <c r="D411" s="248" t="s">
        <v>138</v>
      </c>
      <c r="E411" s="266" t="s">
        <v>1</v>
      </c>
      <c r="F411" s="267" t="s">
        <v>152</v>
      </c>
      <c r="G411" s="265"/>
      <c r="H411" s="268">
        <v>180.25</v>
      </c>
      <c r="I411" s="269"/>
      <c r="J411" s="265"/>
      <c r="K411" s="265"/>
      <c r="L411" s="270"/>
      <c r="M411" s="271"/>
      <c r="N411" s="272"/>
      <c r="O411" s="272"/>
      <c r="P411" s="272"/>
      <c r="Q411" s="272"/>
      <c r="R411" s="272"/>
      <c r="S411" s="272"/>
      <c r="T411" s="27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4" t="s">
        <v>138</v>
      </c>
      <c r="AU411" s="274" t="s">
        <v>84</v>
      </c>
      <c r="AV411" s="14" t="s">
        <v>153</v>
      </c>
      <c r="AW411" s="14" t="s">
        <v>31</v>
      </c>
      <c r="AX411" s="14" t="s">
        <v>82</v>
      </c>
      <c r="AY411" s="274" t="s">
        <v>125</v>
      </c>
    </row>
    <row r="412" s="2" customFormat="1" ht="21.75" customHeight="1">
      <c r="A412" s="38"/>
      <c r="B412" s="39"/>
      <c r="C412" s="235" t="s">
        <v>611</v>
      </c>
      <c r="D412" s="235" t="s">
        <v>128</v>
      </c>
      <c r="E412" s="236" t="s">
        <v>612</v>
      </c>
      <c r="F412" s="237" t="s">
        <v>613</v>
      </c>
      <c r="G412" s="238" t="s">
        <v>131</v>
      </c>
      <c r="H412" s="239">
        <v>43.100000000000001</v>
      </c>
      <c r="I412" s="240"/>
      <c r="J412" s="241">
        <f>ROUND(I412*H412,2)</f>
        <v>0</v>
      </c>
      <c r="K412" s="237" t="s">
        <v>132</v>
      </c>
      <c r="L412" s="44"/>
      <c r="M412" s="242" t="s">
        <v>1</v>
      </c>
      <c r="N412" s="243" t="s">
        <v>39</v>
      </c>
      <c r="O412" s="91"/>
      <c r="P412" s="244">
        <f>O412*H412</f>
        <v>0</v>
      </c>
      <c r="Q412" s="244">
        <v>0.00013999999999999999</v>
      </c>
      <c r="R412" s="244">
        <f>Q412*H412</f>
        <v>0.0060339999999999994</v>
      </c>
      <c r="S412" s="244">
        <v>0</v>
      </c>
      <c r="T412" s="245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46" t="s">
        <v>153</v>
      </c>
      <c r="AT412" s="246" t="s">
        <v>128</v>
      </c>
      <c r="AU412" s="246" t="s">
        <v>84</v>
      </c>
      <c r="AY412" s="17" t="s">
        <v>125</v>
      </c>
      <c r="BE412" s="247">
        <f>IF(N412="základní",J412,0)</f>
        <v>0</v>
      </c>
      <c r="BF412" s="247">
        <f>IF(N412="snížená",J412,0)</f>
        <v>0</v>
      </c>
      <c r="BG412" s="247">
        <f>IF(N412="zákl. přenesená",J412,0)</f>
        <v>0</v>
      </c>
      <c r="BH412" s="247">
        <f>IF(N412="sníž. přenesená",J412,0)</f>
        <v>0</v>
      </c>
      <c r="BI412" s="247">
        <f>IF(N412="nulová",J412,0)</f>
        <v>0</v>
      </c>
      <c r="BJ412" s="17" t="s">
        <v>82</v>
      </c>
      <c r="BK412" s="247">
        <f>ROUND(I412*H412,2)</f>
        <v>0</v>
      </c>
      <c r="BL412" s="17" t="s">
        <v>153</v>
      </c>
      <c r="BM412" s="246" t="s">
        <v>614</v>
      </c>
    </row>
    <row r="413" s="2" customFormat="1">
      <c r="A413" s="38"/>
      <c r="B413" s="39"/>
      <c r="C413" s="40"/>
      <c r="D413" s="248" t="s">
        <v>135</v>
      </c>
      <c r="E413" s="40"/>
      <c r="F413" s="249" t="s">
        <v>615</v>
      </c>
      <c r="G413" s="40"/>
      <c r="H413" s="40"/>
      <c r="I413" s="144"/>
      <c r="J413" s="40"/>
      <c r="K413" s="40"/>
      <c r="L413" s="44"/>
      <c r="M413" s="250"/>
      <c r="N413" s="251"/>
      <c r="O413" s="91"/>
      <c r="P413" s="91"/>
      <c r="Q413" s="91"/>
      <c r="R413" s="91"/>
      <c r="S413" s="91"/>
      <c r="T413" s="9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135</v>
      </c>
      <c r="AU413" s="17" t="s">
        <v>84</v>
      </c>
    </row>
    <row r="414" s="13" customFormat="1">
      <c r="A414" s="13"/>
      <c r="B414" s="253"/>
      <c r="C414" s="254"/>
      <c r="D414" s="248" t="s">
        <v>138</v>
      </c>
      <c r="E414" s="255" t="s">
        <v>1</v>
      </c>
      <c r="F414" s="256" t="s">
        <v>616</v>
      </c>
      <c r="G414" s="254"/>
      <c r="H414" s="257">
        <v>43.100000000000001</v>
      </c>
      <c r="I414" s="258"/>
      <c r="J414" s="254"/>
      <c r="K414" s="254"/>
      <c r="L414" s="259"/>
      <c r="M414" s="260"/>
      <c r="N414" s="261"/>
      <c r="O414" s="261"/>
      <c r="P414" s="261"/>
      <c r="Q414" s="261"/>
      <c r="R414" s="261"/>
      <c r="S414" s="261"/>
      <c r="T414" s="26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3" t="s">
        <v>138</v>
      </c>
      <c r="AU414" s="263" t="s">
        <v>84</v>
      </c>
      <c r="AV414" s="13" t="s">
        <v>84</v>
      </c>
      <c r="AW414" s="13" t="s">
        <v>31</v>
      </c>
      <c r="AX414" s="13" t="s">
        <v>82</v>
      </c>
      <c r="AY414" s="263" t="s">
        <v>125</v>
      </c>
    </row>
    <row r="415" s="2" customFormat="1" ht="21.75" customHeight="1">
      <c r="A415" s="38"/>
      <c r="B415" s="39"/>
      <c r="C415" s="235" t="s">
        <v>617</v>
      </c>
      <c r="D415" s="235" t="s">
        <v>128</v>
      </c>
      <c r="E415" s="236" t="s">
        <v>618</v>
      </c>
      <c r="F415" s="237" t="s">
        <v>619</v>
      </c>
      <c r="G415" s="238" t="s">
        <v>131</v>
      </c>
      <c r="H415" s="239">
        <v>11</v>
      </c>
      <c r="I415" s="240"/>
      <c r="J415" s="241">
        <f>ROUND(I415*H415,2)</f>
        <v>0</v>
      </c>
      <c r="K415" s="237" t="s">
        <v>132</v>
      </c>
      <c r="L415" s="44"/>
      <c r="M415" s="242" t="s">
        <v>1</v>
      </c>
      <c r="N415" s="243" t="s">
        <v>39</v>
      </c>
      <c r="O415" s="91"/>
      <c r="P415" s="244">
        <f>O415*H415</f>
        <v>0</v>
      </c>
      <c r="Q415" s="244">
        <v>0.089779999999999999</v>
      </c>
      <c r="R415" s="244">
        <f>Q415*H415</f>
        <v>0.98758000000000001</v>
      </c>
      <c r="S415" s="244">
        <v>0</v>
      </c>
      <c r="T415" s="245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46" t="s">
        <v>153</v>
      </c>
      <c r="AT415" s="246" t="s">
        <v>128</v>
      </c>
      <c r="AU415" s="246" t="s">
        <v>84</v>
      </c>
      <c r="AY415" s="17" t="s">
        <v>125</v>
      </c>
      <c r="BE415" s="247">
        <f>IF(N415="základní",J415,0)</f>
        <v>0</v>
      </c>
      <c r="BF415" s="247">
        <f>IF(N415="snížená",J415,0)</f>
        <v>0</v>
      </c>
      <c r="BG415" s="247">
        <f>IF(N415="zákl. přenesená",J415,0)</f>
        <v>0</v>
      </c>
      <c r="BH415" s="247">
        <f>IF(N415="sníž. přenesená",J415,0)</f>
        <v>0</v>
      </c>
      <c r="BI415" s="247">
        <f>IF(N415="nulová",J415,0)</f>
        <v>0</v>
      </c>
      <c r="BJ415" s="17" t="s">
        <v>82</v>
      </c>
      <c r="BK415" s="247">
        <f>ROUND(I415*H415,2)</f>
        <v>0</v>
      </c>
      <c r="BL415" s="17" t="s">
        <v>153</v>
      </c>
      <c r="BM415" s="246" t="s">
        <v>620</v>
      </c>
    </row>
    <row r="416" s="2" customFormat="1">
      <c r="A416" s="38"/>
      <c r="B416" s="39"/>
      <c r="C416" s="40"/>
      <c r="D416" s="248" t="s">
        <v>135</v>
      </c>
      <c r="E416" s="40"/>
      <c r="F416" s="249" t="s">
        <v>621</v>
      </c>
      <c r="G416" s="40"/>
      <c r="H416" s="40"/>
      <c r="I416" s="144"/>
      <c r="J416" s="40"/>
      <c r="K416" s="40"/>
      <c r="L416" s="44"/>
      <c r="M416" s="250"/>
      <c r="N416" s="251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135</v>
      </c>
      <c r="AU416" s="17" t="s">
        <v>84</v>
      </c>
    </row>
    <row r="417" s="13" customFormat="1">
      <c r="A417" s="13"/>
      <c r="B417" s="253"/>
      <c r="C417" s="254"/>
      <c r="D417" s="248" t="s">
        <v>138</v>
      </c>
      <c r="E417" s="255" t="s">
        <v>1</v>
      </c>
      <c r="F417" s="256" t="s">
        <v>622</v>
      </c>
      <c r="G417" s="254"/>
      <c r="H417" s="257">
        <v>11</v>
      </c>
      <c r="I417" s="258"/>
      <c r="J417" s="254"/>
      <c r="K417" s="254"/>
      <c r="L417" s="259"/>
      <c r="M417" s="260"/>
      <c r="N417" s="261"/>
      <c r="O417" s="261"/>
      <c r="P417" s="261"/>
      <c r="Q417" s="261"/>
      <c r="R417" s="261"/>
      <c r="S417" s="261"/>
      <c r="T417" s="26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3" t="s">
        <v>138</v>
      </c>
      <c r="AU417" s="263" t="s">
        <v>84</v>
      </c>
      <c r="AV417" s="13" t="s">
        <v>84</v>
      </c>
      <c r="AW417" s="13" t="s">
        <v>31</v>
      </c>
      <c r="AX417" s="13" t="s">
        <v>82</v>
      </c>
      <c r="AY417" s="263" t="s">
        <v>125</v>
      </c>
    </row>
    <row r="418" s="2" customFormat="1" ht="16.5" customHeight="1">
      <c r="A418" s="38"/>
      <c r="B418" s="39"/>
      <c r="C418" s="290" t="s">
        <v>623</v>
      </c>
      <c r="D418" s="290" t="s">
        <v>389</v>
      </c>
      <c r="E418" s="291" t="s">
        <v>624</v>
      </c>
      <c r="F418" s="292" t="s">
        <v>625</v>
      </c>
      <c r="G418" s="293" t="s">
        <v>245</v>
      </c>
      <c r="H418" s="294">
        <v>1.21</v>
      </c>
      <c r="I418" s="295"/>
      <c r="J418" s="296">
        <f>ROUND(I418*H418,2)</f>
        <v>0</v>
      </c>
      <c r="K418" s="292" t="s">
        <v>132</v>
      </c>
      <c r="L418" s="297"/>
      <c r="M418" s="298" t="s">
        <v>1</v>
      </c>
      <c r="N418" s="299" t="s">
        <v>39</v>
      </c>
      <c r="O418" s="91"/>
      <c r="P418" s="244">
        <f>O418*H418</f>
        <v>0</v>
      </c>
      <c r="Q418" s="244">
        <v>0.222</v>
      </c>
      <c r="R418" s="244">
        <f>Q418*H418</f>
        <v>0.26861999999999997</v>
      </c>
      <c r="S418" s="244">
        <v>0</v>
      </c>
      <c r="T418" s="245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46" t="s">
        <v>172</v>
      </c>
      <c r="AT418" s="246" t="s">
        <v>389</v>
      </c>
      <c r="AU418" s="246" t="s">
        <v>84</v>
      </c>
      <c r="AY418" s="17" t="s">
        <v>125</v>
      </c>
      <c r="BE418" s="247">
        <f>IF(N418="základní",J418,0)</f>
        <v>0</v>
      </c>
      <c r="BF418" s="247">
        <f>IF(N418="snížená",J418,0)</f>
        <v>0</v>
      </c>
      <c r="BG418" s="247">
        <f>IF(N418="zákl. přenesená",J418,0)</f>
        <v>0</v>
      </c>
      <c r="BH418" s="247">
        <f>IF(N418="sníž. přenesená",J418,0)</f>
        <v>0</v>
      </c>
      <c r="BI418" s="247">
        <f>IF(N418="nulová",J418,0)</f>
        <v>0</v>
      </c>
      <c r="BJ418" s="17" t="s">
        <v>82</v>
      </c>
      <c r="BK418" s="247">
        <f>ROUND(I418*H418,2)</f>
        <v>0</v>
      </c>
      <c r="BL418" s="17" t="s">
        <v>153</v>
      </c>
      <c r="BM418" s="246" t="s">
        <v>626</v>
      </c>
    </row>
    <row r="419" s="2" customFormat="1">
      <c r="A419" s="38"/>
      <c r="B419" s="39"/>
      <c r="C419" s="40"/>
      <c r="D419" s="248" t="s">
        <v>135</v>
      </c>
      <c r="E419" s="40"/>
      <c r="F419" s="249" t="s">
        <v>625</v>
      </c>
      <c r="G419" s="40"/>
      <c r="H419" s="40"/>
      <c r="I419" s="144"/>
      <c r="J419" s="40"/>
      <c r="K419" s="40"/>
      <c r="L419" s="44"/>
      <c r="M419" s="250"/>
      <c r="N419" s="251"/>
      <c r="O419" s="91"/>
      <c r="P419" s="91"/>
      <c r="Q419" s="91"/>
      <c r="R419" s="91"/>
      <c r="S419" s="91"/>
      <c r="T419" s="92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135</v>
      </c>
      <c r="AU419" s="17" t="s">
        <v>84</v>
      </c>
    </row>
    <row r="420" s="13" customFormat="1">
      <c r="A420" s="13"/>
      <c r="B420" s="253"/>
      <c r="C420" s="254"/>
      <c r="D420" s="248" t="s">
        <v>138</v>
      </c>
      <c r="E420" s="255" t="s">
        <v>1</v>
      </c>
      <c r="F420" s="256" t="s">
        <v>627</v>
      </c>
      <c r="G420" s="254"/>
      <c r="H420" s="257">
        <v>1.21</v>
      </c>
      <c r="I420" s="258"/>
      <c r="J420" s="254"/>
      <c r="K420" s="254"/>
      <c r="L420" s="259"/>
      <c r="M420" s="260"/>
      <c r="N420" s="261"/>
      <c r="O420" s="261"/>
      <c r="P420" s="261"/>
      <c r="Q420" s="261"/>
      <c r="R420" s="261"/>
      <c r="S420" s="261"/>
      <c r="T420" s="26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3" t="s">
        <v>138</v>
      </c>
      <c r="AU420" s="263" t="s">
        <v>84</v>
      </c>
      <c r="AV420" s="13" t="s">
        <v>84</v>
      </c>
      <c r="AW420" s="13" t="s">
        <v>31</v>
      </c>
      <c r="AX420" s="13" t="s">
        <v>82</v>
      </c>
      <c r="AY420" s="263" t="s">
        <v>125</v>
      </c>
    </row>
    <row r="421" s="2" customFormat="1" ht="21.75" customHeight="1">
      <c r="A421" s="38"/>
      <c r="B421" s="39"/>
      <c r="C421" s="235" t="s">
        <v>628</v>
      </c>
      <c r="D421" s="235" t="s">
        <v>128</v>
      </c>
      <c r="E421" s="236" t="s">
        <v>629</v>
      </c>
      <c r="F421" s="237" t="s">
        <v>630</v>
      </c>
      <c r="G421" s="238" t="s">
        <v>131</v>
      </c>
      <c r="H421" s="239">
        <v>501</v>
      </c>
      <c r="I421" s="240"/>
      <c r="J421" s="241">
        <f>ROUND(I421*H421,2)</f>
        <v>0</v>
      </c>
      <c r="K421" s="237" t="s">
        <v>132</v>
      </c>
      <c r="L421" s="44"/>
      <c r="M421" s="242" t="s">
        <v>1</v>
      </c>
      <c r="N421" s="243" t="s">
        <v>39</v>
      </c>
      <c r="O421" s="91"/>
      <c r="P421" s="244">
        <f>O421*H421</f>
        <v>0</v>
      </c>
      <c r="Q421" s="244">
        <v>0.10988000000000001</v>
      </c>
      <c r="R421" s="244">
        <f>Q421*H421</f>
        <v>55.049880000000002</v>
      </c>
      <c r="S421" s="244">
        <v>0</v>
      </c>
      <c r="T421" s="245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6" t="s">
        <v>153</v>
      </c>
      <c r="AT421" s="246" t="s">
        <v>128</v>
      </c>
      <c r="AU421" s="246" t="s">
        <v>84</v>
      </c>
      <c r="AY421" s="17" t="s">
        <v>125</v>
      </c>
      <c r="BE421" s="247">
        <f>IF(N421="základní",J421,0)</f>
        <v>0</v>
      </c>
      <c r="BF421" s="247">
        <f>IF(N421="snížená",J421,0)</f>
        <v>0</v>
      </c>
      <c r="BG421" s="247">
        <f>IF(N421="zákl. přenesená",J421,0)</f>
        <v>0</v>
      </c>
      <c r="BH421" s="247">
        <f>IF(N421="sníž. přenesená",J421,0)</f>
        <v>0</v>
      </c>
      <c r="BI421" s="247">
        <f>IF(N421="nulová",J421,0)</f>
        <v>0</v>
      </c>
      <c r="BJ421" s="17" t="s">
        <v>82</v>
      </c>
      <c r="BK421" s="247">
        <f>ROUND(I421*H421,2)</f>
        <v>0</v>
      </c>
      <c r="BL421" s="17" t="s">
        <v>153</v>
      </c>
      <c r="BM421" s="246" t="s">
        <v>631</v>
      </c>
    </row>
    <row r="422" s="2" customFormat="1">
      <c r="A422" s="38"/>
      <c r="B422" s="39"/>
      <c r="C422" s="40"/>
      <c r="D422" s="248" t="s">
        <v>135</v>
      </c>
      <c r="E422" s="40"/>
      <c r="F422" s="249" t="s">
        <v>632</v>
      </c>
      <c r="G422" s="40"/>
      <c r="H422" s="40"/>
      <c r="I422" s="144"/>
      <c r="J422" s="40"/>
      <c r="K422" s="40"/>
      <c r="L422" s="44"/>
      <c r="M422" s="250"/>
      <c r="N422" s="251"/>
      <c r="O422" s="91"/>
      <c r="P422" s="91"/>
      <c r="Q422" s="91"/>
      <c r="R422" s="91"/>
      <c r="S422" s="91"/>
      <c r="T422" s="92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135</v>
      </c>
      <c r="AU422" s="17" t="s">
        <v>84</v>
      </c>
    </row>
    <row r="423" s="13" customFormat="1">
      <c r="A423" s="13"/>
      <c r="B423" s="253"/>
      <c r="C423" s="254"/>
      <c r="D423" s="248" t="s">
        <v>138</v>
      </c>
      <c r="E423" s="255" t="s">
        <v>1</v>
      </c>
      <c r="F423" s="256" t="s">
        <v>633</v>
      </c>
      <c r="G423" s="254"/>
      <c r="H423" s="257">
        <v>501</v>
      </c>
      <c r="I423" s="258"/>
      <c r="J423" s="254"/>
      <c r="K423" s="254"/>
      <c r="L423" s="259"/>
      <c r="M423" s="260"/>
      <c r="N423" s="261"/>
      <c r="O423" s="261"/>
      <c r="P423" s="261"/>
      <c r="Q423" s="261"/>
      <c r="R423" s="261"/>
      <c r="S423" s="261"/>
      <c r="T423" s="26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3" t="s">
        <v>138</v>
      </c>
      <c r="AU423" s="263" t="s">
        <v>84</v>
      </c>
      <c r="AV423" s="13" t="s">
        <v>84</v>
      </c>
      <c r="AW423" s="13" t="s">
        <v>31</v>
      </c>
      <c r="AX423" s="13" t="s">
        <v>82</v>
      </c>
      <c r="AY423" s="263" t="s">
        <v>125</v>
      </c>
    </row>
    <row r="424" s="2" customFormat="1" ht="16.5" customHeight="1">
      <c r="A424" s="38"/>
      <c r="B424" s="39"/>
      <c r="C424" s="290" t="s">
        <v>634</v>
      </c>
      <c r="D424" s="290" t="s">
        <v>389</v>
      </c>
      <c r="E424" s="291" t="s">
        <v>478</v>
      </c>
      <c r="F424" s="292" t="s">
        <v>479</v>
      </c>
      <c r="G424" s="293" t="s">
        <v>245</v>
      </c>
      <c r="H424" s="294">
        <v>34.368000000000002</v>
      </c>
      <c r="I424" s="295"/>
      <c r="J424" s="296">
        <f>ROUND(I424*H424,2)</f>
        <v>0</v>
      </c>
      <c r="K424" s="292" t="s">
        <v>132</v>
      </c>
      <c r="L424" s="297"/>
      <c r="M424" s="298" t="s">
        <v>1</v>
      </c>
      <c r="N424" s="299" t="s">
        <v>39</v>
      </c>
      <c r="O424" s="91"/>
      <c r="P424" s="244">
        <f>O424*H424</f>
        <v>0</v>
      </c>
      <c r="Q424" s="244">
        <v>0.41699999999999998</v>
      </c>
      <c r="R424" s="244">
        <f>Q424*H424</f>
        <v>14.331456000000001</v>
      </c>
      <c r="S424" s="244">
        <v>0</v>
      </c>
      <c r="T424" s="245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46" t="s">
        <v>172</v>
      </c>
      <c r="AT424" s="246" t="s">
        <v>389</v>
      </c>
      <c r="AU424" s="246" t="s">
        <v>84</v>
      </c>
      <c r="AY424" s="17" t="s">
        <v>125</v>
      </c>
      <c r="BE424" s="247">
        <f>IF(N424="základní",J424,0)</f>
        <v>0</v>
      </c>
      <c r="BF424" s="247">
        <f>IF(N424="snížená",J424,0)</f>
        <v>0</v>
      </c>
      <c r="BG424" s="247">
        <f>IF(N424="zákl. přenesená",J424,0)</f>
        <v>0</v>
      </c>
      <c r="BH424" s="247">
        <f>IF(N424="sníž. přenesená",J424,0)</f>
        <v>0</v>
      </c>
      <c r="BI424" s="247">
        <f>IF(N424="nulová",J424,0)</f>
        <v>0</v>
      </c>
      <c r="BJ424" s="17" t="s">
        <v>82</v>
      </c>
      <c r="BK424" s="247">
        <f>ROUND(I424*H424,2)</f>
        <v>0</v>
      </c>
      <c r="BL424" s="17" t="s">
        <v>153</v>
      </c>
      <c r="BM424" s="246" t="s">
        <v>635</v>
      </c>
    </row>
    <row r="425" s="2" customFormat="1">
      <c r="A425" s="38"/>
      <c r="B425" s="39"/>
      <c r="C425" s="40"/>
      <c r="D425" s="248" t="s">
        <v>135</v>
      </c>
      <c r="E425" s="40"/>
      <c r="F425" s="249" t="s">
        <v>479</v>
      </c>
      <c r="G425" s="40"/>
      <c r="H425" s="40"/>
      <c r="I425" s="144"/>
      <c r="J425" s="40"/>
      <c r="K425" s="40"/>
      <c r="L425" s="44"/>
      <c r="M425" s="250"/>
      <c r="N425" s="251"/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135</v>
      </c>
      <c r="AU425" s="17" t="s">
        <v>84</v>
      </c>
    </row>
    <row r="426" s="13" customFormat="1">
      <c r="A426" s="13"/>
      <c r="B426" s="253"/>
      <c r="C426" s="254"/>
      <c r="D426" s="248" t="s">
        <v>138</v>
      </c>
      <c r="E426" s="255" t="s">
        <v>1</v>
      </c>
      <c r="F426" s="256" t="s">
        <v>636</v>
      </c>
      <c r="G426" s="254"/>
      <c r="H426" s="257">
        <v>29.280000000000001</v>
      </c>
      <c r="I426" s="258"/>
      <c r="J426" s="254"/>
      <c r="K426" s="254"/>
      <c r="L426" s="259"/>
      <c r="M426" s="260"/>
      <c r="N426" s="261"/>
      <c r="O426" s="261"/>
      <c r="P426" s="261"/>
      <c r="Q426" s="261"/>
      <c r="R426" s="261"/>
      <c r="S426" s="261"/>
      <c r="T426" s="26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3" t="s">
        <v>138</v>
      </c>
      <c r="AU426" s="263" t="s">
        <v>84</v>
      </c>
      <c r="AV426" s="13" t="s">
        <v>84</v>
      </c>
      <c r="AW426" s="13" t="s">
        <v>31</v>
      </c>
      <c r="AX426" s="13" t="s">
        <v>74</v>
      </c>
      <c r="AY426" s="263" t="s">
        <v>125</v>
      </c>
    </row>
    <row r="427" s="13" customFormat="1">
      <c r="A427" s="13"/>
      <c r="B427" s="253"/>
      <c r="C427" s="254"/>
      <c r="D427" s="248" t="s">
        <v>138</v>
      </c>
      <c r="E427" s="255" t="s">
        <v>1</v>
      </c>
      <c r="F427" s="256" t="s">
        <v>637</v>
      </c>
      <c r="G427" s="254"/>
      <c r="H427" s="257">
        <v>5.0880000000000001</v>
      </c>
      <c r="I427" s="258"/>
      <c r="J427" s="254"/>
      <c r="K427" s="254"/>
      <c r="L427" s="259"/>
      <c r="M427" s="260"/>
      <c r="N427" s="261"/>
      <c r="O427" s="261"/>
      <c r="P427" s="261"/>
      <c r="Q427" s="261"/>
      <c r="R427" s="261"/>
      <c r="S427" s="261"/>
      <c r="T427" s="26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3" t="s">
        <v>138</v>
      </c>
      <c r="AU427" s="263" t="s">
        <v>84</v>
      </c>
      <c r="AV427" s="13" t="s">
        <v>84</v>
      </c>
      <c r="AW427" s="13" t="s">
        <v>31</v>
      </c>
      <c r="AX427" s="13" t="s">
        <v>74</v>
      </c>
      <c r="AY427" s="263" t="s">
        <v>125</v>
      </c>
    </row>
    <row r="428" s="14" customFormat="1">
      <c r="A428" s="14"/>
      <c r="B428" s="264"/>
      <c r="C428" s="265"/>
      <c r="D428" s="248" t="s">
        <v>138</v>
      </c>
      <c r="E428" s="266" t="s">
        <v>1</v>
      </c>
      <c r="F428" s="267" t="s">
        <v>152</v>
      </c>
      <c r="G428" s="265"/>
      <c r="H428" s="268">
        <v>34.368000000000002</v>
      </c>
      <c r="I428" s="269"/>
      <c r="J428" s="265"/>
      <c r="K428" s="265"/>
      <c r="L428" s="270"/>
      <c r="M428" s="271"/>
      <c r="N428" s="272"/>
      <c r="O428" s="272"/>
      <c r="P428" s="272"/>
      <c r="Q428" s="272"/>
      <c r="R428" s="272"/>
      <c r="S428" s="272"/>
      <c r="T428" s="27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4" t="s">
        <v>138</v>
      </c>
      <c r="AU428" s="274" t="s">
        <v>84</v>
      </c>
      <c r="AV428" s="14" t="s">
        <v>153</v>
      </c>
      <c r="AW428" s="14" t="s">
        <v>31</v>
      </c>
      <c r="AX428" s="14" t="s">
        <v>82</v>
      </c>
      <c r="AY428" s="274" t="s">
        <v>125</v>
      </c>
    </row>
    <row r="429" s="2" customFormat="1" ht="21.75" customHeight="1">
      <c r="A429" s="38"/>
      <c r="B429" s="39"/>
      <c r="C429" s="235" t="s">
        <v>638</v>
      </c>
      <c r="D429" s="235" t="s">
        <v>128</v>
      </c>
      <c r="E429" s="236" t="s">
        <v>639</v>
      </c>
      <c r="F429" s="237" t="s">
        <v>640</v>
      </c>
      <c r="G429" s="238" t="s">
        <v>131</v>
      </c>
      <c r="H429" s="239">
        <v>611.5</v>
      </c>
      <c r="I429" s="240"/>
      <c r="J429" s="241">
        <f>ROUND(I429*H429,2)</f>
        <v>0</v>
      </c>
      <c r="K429" s="237" t="s">
        <v>132</v>
      </c>
      <c r="L429" s="44"/>
      <c r="M429" s="242" t="s">
        <v>1</v>
      </c>
      <c r="N429" s="243" t="s">
        <v>39</v>
      </c>
      <c r="O429" s="91"/>
      <c r="P429" s="244">
        <f>O429*H429</f>
        <v>0</v>
      </c>
      <c r="Q429" s="244">
        <v>0.16849</v>
      </c>
      <c r="R429" s="244">
        <f>Q429*H429</f>
        <v>103.03163499999999</v>
      </c>
      <c r="S429" s="244">
        <v>0</v>
      </c>
      <c r="T429" s="245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46" t="s">
        <v>153</v>
      </c>
      <c r="AT429" s="246" t="s">
        <v>128</v>
      </c>
      <c r="AU429" s="246" t="s">
        <v>84</v>
      </c>
      <c r="AY429" s="17" t="s">
        <v>125</v>
      </c>
      <c r="BE429" s="247">
        <f>IF(N429="základní",J429,0)</f>
        <v>0</v>
      </c>
      <c r="BF429" s="247">
        <f>IF(N429="snížená",J429,0)</f>
        <v>0</v>
      </c>
      <c r="BG429" s="247">
        <f>IF(N429="zákl. přenesená",J429,0)</f>
        <v>0</v>
      </c>
      <c r="BH429" s="247">
        <f>IF(N429="sníž. přenesená",J429,0)</f>
        <v>0</v>
      </c>
      <c r="BI429" s="247">
        <f>IF(N429="nulová",J429,0)</f>
        <v>0</v>
      </c>
      <c r="BJ429" s="17" t="s">
        <v>82</v>
      </c>
      <c r="BK429" s="247">
        <f>ROUND(I429*H429,2)</f>
        <v>0</v>
      </c>
      <c r="BL429" s="17" t="s">
        <v>153</v>
      </c>
      <c r="BM429" s="246" t="s">
        <v>641</v>
      </c>
    </row>
    <row r="430" s="2" customFormat="1">
      <c r="A430" s="38"/>
      <c r="B430" s="39"/>
      <c r="C430" s="40"/>
      <c r="D430" s="248" t="s">
        <v>135</v>
      </c>
      <c r="E430" s="40"/>
      <c r="F430" s="249" t="s">
        <v>642</v>
      </c>
      <c r="G430" s="40"/>
      <c r="H430" s="40"/>
      <c r="I430" s="144"/>
      <c r="J430" s="40"/>
      <c r="K430" s="40"/>
      <c r="L430" s="44"/>
      <c r="M430" s="250"/>
      <c r="N430" s="251"/>
      <c r="O430" s="91"/>
      <c r="P430" s="91"/>
      <c r="Q430" s="91"/>
      <c r="R430" s="91"/>
      <c r="S430" s="91"/>
      <c r="T430" s="92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135</v>
      </c>
      <c r="AU430" s="17" t="s">
        <v>84</v>
      </c>
    </row>
    <row r="431" s="13" customFormat="1">
      <c r="A431" s="13"/>
      <c r="B431" s="253"/>
      <c r="C431" s="254"/>
      <c r="D431" s="248" t="s">
        <v>138</v>
      </c>
      <c r="E431" s="255" t="s">
        <v>1</v>
      </c>
      <c r="F431" s="256" t="s">
        <v>643</v>
      </c>
      <c r="G431" s="254"/>
      <c r="H431" s="257">
        <v>527</v>
      </c>
      <c r="I431" s="258"/>
      <c r="J431" s="254"/>
      <c r="K431" s="254"/>
      <c r="L431" s="259"/>
      <c r="M431" s="260"/>
      <c r="N431" s="261"/>
      <c r="O431" s="261"/>
      <c r="P431" s="261"/>
      <c r="Q431" s="261"/>
      <c r="R431" s="261"/>
      <c r="S431" s="261"/>
      <c r="T431" s="26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3" t="s">
        <v>138</v>
      </c>
      <c r="AU431" s="263" t="s">
        <v>84</v>
      </c>
      <c r="AV431" s="13" t="s">
        <v>84</v>
      </c>
      <c r="AW431" s="13" t="s">
        <v>31</v>
      </c>
      <c r="AX431" s="13" t="s">
        <v>74</v>
      </c>
      <c r="AY431" s="263" t="s">
        <v>125</v>
      </c>
    </row>
    <row r="432" s="13" customFormat="1">
      <c r="A432" s="13"/>
      <c r="B432" s="253"/>
      <c r="C432" s="254"/>
      <c r="D432" s="248" t="s">
        <v>138</v>
      </c>
      <c r="E432" s="255" t="s">
        <v>1</v>
      </c>
      <c r="F432" s="256" t="s">
        <v>644</v>
      </c>
      <c r="G432" s="254"/>
      <c r="H432" s="257">
        <v>84.5</v>
      </c>
      <c r="I432" s="258"/>
      <c r="J432" s="254"/>
      <c r="K432" s="254"/>
      <c r="L432" s="259"/>
      <c r="M432" s="260"/>
      <c r="N432" s="261"/>
      <c r="O432" s="261"/>
      <c r="P432" s="261"/>
      <c r="Q432" s="261"/>
      <c r="R432" s="261"/>
      <c r="S432" s="261"/>
      <c r="T432" s="26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3" t="s">
        <v>138</v>
      </c>
      <c r="AU432" s="263" t="s">
        <v>84</v>
      </c>
      <c r="AV432" s="13" t="s">
        <v>84</v>
      </c>
      <c r="AW432" s="13" t="s">
        <v>31</v>
      </c>
      <c r="AX432" s="13" t="s">
        <v>74</v>
      </c>
      <c r="AY432" s="263" t="s">
        <v>125</v>
      </c>
    </row>
    <row r="433" s="14" customFormat="1">
      <c r="A433" s="14"/>
      <c r="B433" s="264"/>
      <c r="C433" s="265"/>
      <c r="D433" s="248" t="s">
        <v>138</v>
      </c>
      <c r="E433" s="266" t="s">
        <v>1</v>
      </c>
      <c r="F433" s="267" t="s">
        <v>152</v>
      </c>
      <c r="G433" s="265"/>
      <c r="H433" s="268">
        <v>611.5</v>
      </c>
      <c r="I433" s="269"/>
      <c r="J433" s="265"/>
      <c r="K433" s="265"/>
      <c r="L433" s="270"/>
      <c r="M433" s="271"/>
      <c r="N433" s="272"/>
      <c r="O433" s="272"/>
      <c r="P433" s="272"/>
      <c r="Q433" s="272"/>
      <c r="R433" s="272"/>
      <c r="S433" s="272"/>
      <c r="T433" s="27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4" t="s">
        <v>138</v>
      </c>
      <c r="AU433" s="274" t="s">
        <v>84</v>
      </c>
      <c r="AV433" s="14" t="s">
        <v>153</v>
      </c>
      <c r="AW433" s="14" t="s">
        <v>31</v>
      </c>
      <c r="AX433" s="14" t="s">
        <v>82</v>
      </c>
      <c r="AY433" s="274" t="s">
        <v>125</v>
      </c>
    </row>
    <row r="434" s="2" customFormat="1" ht="16.5" customHeight="1">
      <c r="A434" s="38"/>
      <c r="B434" s="39"/>
      <c r="C434" s="290" t="s">
        <v>645</v>
      </c>
      <c r="D434" s="290" t="s">
        <v>389</v>
      </c>
      <c r="E434" s="291" t="s">
        <v>646</v>
      </c>
      <c r="F434" s="292" t="s">
        <v>647</v>
      </c>
      <c r="G434" s="293" t="s">
        <v>131</v>
      </c>
      <c r="H434" s="294">
        <v>52.700000000000003</v>
      </c>
      <c r="I434" s="295"/>
      <c r="J434" s="296">
        <f>ROUND(I434*H434,2)</f>
        <v>0</v>
      </c>
      <c r="K434" s="292" t="s">
        <v>132</v>
      </c>
      <c r="L434" s="297"/>
      <c r="M434" s="298" t="s">
        <v>1</v>
      </c>
      <c r="N434" s="299" t="s">
        <v>39</v>
      </c>
      <c r="O434" s="91"/>
      <c r="P434" s="244">
        <f>O434*H434</f>
        <v>0</v>
      </c>
      <c r="Q434" s="244">
        <v>0.20000000000000001</v>
      </c>
      <c r="R434" s="244">
        <f>Q434*H434</f>
        <v>10.540000000000001</v>
      </c>
      <c r="S434" s="244">
        <v>0</v>
      </c>
      <c r="T434" s="245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46" t="s">
        <v>172</v>
      </c>
      <c r="AT434" s="246" t="s">
        <v>389</v>
      </c>
      <c r="AU434" s="246" t="s">
        <v>84</v>
      </c>
      <c r="AY434" s="17" t="s">
        <v>125</v>
      </c>
      <c r="BE434" s="247">
        <f>IF(N434="základní",J434,0)</f>
        <v>0</v>
      </c>
      <c r="BF434" s="247">
        <f>IF(N434="snížená",J434,0)</f>
        <v>0</v>
      </c>
      <c r="BG434" s="247">
        <f>IF(N434="zákl. přenesená",J434,0)</f>
        <v>0</v>
      </c>
      <c r="BH434" s="247">
        <f>IF(N434="sníž. přenesená",J434,0)</f>
        <v>0</v>
      </c>
      <c r="BI434" s="247">
        <f>IF(N434="nulová",J434,0)</f>
        <v>0</v>
      </c>
      <c r="BJ434" s="17" t="s">
        <v>82</v>
      </c>
      <c r="BK434" s="247">
        <f>ROUND(I434*H434,2)</f>
        <v>0</v>
      </c>
      <c r="BL434" s="17" t="s">
        <v>153</v>
      </c>
      <c r="BM434" s="246" t="s">
        <v>648</v>
      </c>
    </row>
    <row r="435" s="2" customFormat="1">
      <c r="A435" s="38"/>
      <c r="B435" s="39"/>
      <c r="C435" s="40"/>
      <c r="D435" s="248" t="s">
        <v>135</v>
      </c>
      <c r="E435" s="40"/>
      <c r="F435" s="249" t="s">
        <v>647</v>
      </c>
      <c r="G435" s="40"/>
      <c r="H435" s="40"/>
      <c r="I435" s="144"/>
      <c r="J435" s="40"/>
      <c r="K435" s="40"/>
      <c r="L435" s="44"/>
      <c r="M435" s="250"/>
      <c r="N435" s="251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135</v>
      </c>
      <c r="AU435" s="17" t="s">
        <v>84</v>
      </c>
    </row>
    <row r="436" s="2" customFormat="1">
      <c r="A436" s="38"/>
      <c r="B436" s="39"/>
      <c r="C436" s="40"/>
      <c r="D436" s="248" t="s">
        <v>136</v>
      </c>
      <c r="E436" s="40"/>
      <c r="F436" s="252" t="s">
        <v>649</v>
      </c>
      <c r="G436" s="40"/>
      <c r="H436" s="40"/>
      <c r="I436" s="144"/>
      <c r="J436" s="40"/>
      <c r="K436" s="40"/>
      <c r="L436" s="44"/>
      <c r="M436" s="250"/>
      <c r="N436" s="251"/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136</v>
      </c>
      <c r="AU436" s="17" t="s">
        <v>84</v>
      </c>
    </row>
    <row r="437" s="13" customFormat="1">
      <c r="A437" s="13"/>
      <c r="B437" s="253"/>
      <c r="C437" s="254"/>
      <c r="D437" s="248" t="s">
        <v>138</v>
      </c>
      <c r="E437" s="255" t="s">
        <v>1</v>
      </c>
      <c r="F437" s="256" t="s">
        <v>650</v>
      </c>
      <c r="G437" s="254"/>
      <c r="H437" s="257">
        <v>52.700000000000003</v>
      </c>
      <c r="I437" s="258"/>
      <c r="J437" s="254"/>
      <c r="K437" s="254"/>
      <c r="L437" s="259"/>
      <c r="M437" s="260"/>
      <c r="N437" s="261"/>
      <c r="O437" s="261"/>
      <c r="P437" s="261"/>
      <c r="Q437" s="261"/>
      <c r="R437" s="261"/>
      <c r="S437" s="261"/>
      <c r="T437" s="26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3" t="s">
        <v>138</v>
      </c>
      <c r="AU437" s="263" t="s">
        <v>84</v>
      </c>
      <c r="AV437" s="13" t="s">
        <v>84</v>
      </c>
      <c r="AW437" s="13" t="s">
        <v>31</v>
      </c>
      <c r="AX437" s="13" t="s">
        <v>82</v>
      </c>
      <c r="AY437" s="263" t="s">
        <v>125</v>
      </c>
    </row>
    <row r="438" s="2" customFormat="1" ht="21.75" customHeight="1">
      <c r="A438" s="38"/>
      <c r="B438" s="39"/>
      <c r="C438" s="290" t="s">
        <v>651</v>
      </c>
      <c r="D438" s="290" t="s">
        <v>389</v>
      </c>
      <c r="E438" s="291" t="s">
        <v>652</v>
      </c>
      <c r="F438" s="292" t="s">
        <v>653</v>
      </c>
      <c r="G438" s="293" t="s">
        <v>131</v>
      </c>
      <c r="H438" s="294">
        <v>20</v>
      </c>
      <c r="I438" s="295"/>
      <c r="J438" s="296">
        <f>ROUND(I438*H438,2)</f>
        <v>0</v>
      </c>
      <c r="K438" s="292" t="s">
        <v>132</v>
      </c>
      <c r="L438" s="297"/>
      <c r="M438" s="298" t="s">
        <v>1</v>
      </c>
      <c r="N438" s="299" t="s">
        <v>39</v>
      </c>
      <c r="O438" s="91"/>
      <c r="P438" s="244">
        <f>O438*H438</f>
        <v>0</v>
      </c>
      <c r="Q438" s="244">
        <v>0.20000000000000001</v>
      </c>
      <c r="R438" s="244">
        <f>Q438*H438</f>
        <v>4</v>
      </c>
      <c r="S438" s="244">
        <v>0</v>
      </c>
      <c r="T438" s="245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46" t="s">
        <v>172</v>
      </c>
      <c r="AT438" s="246" t="s">
        <v>389</v>
      </c>
      <c r="AU438" s="246" t="s">
        <v>84</v>
      </c>
      <c r="AY438" s="17" t="s">
        <v>125</v>
      </c>
      <c r="BE438" s="247">
        <f>IF(N438="základní",J438,0)</f>
        <v>0</v>
      </c>
      <c r="BF438" s="247">
        <f>IF(N438="snížená",J438,0)</f>
        <v>0</v>
      </c>
      <c r="BG438" s="247">
        <f>IF(N438="zákl. přenesená",J438,0)</f>
        <v>0</v>
      </c>
      <c r="BH438" s="247">
        <f>IF(N438="sníž. přenesená",J438,0)</f>
        <v>0</v>
      </c>
      <c r="BI438" s="247">
        <f>IF(N438="nulová",J438,0)</f>
        <v>0</v>
      </c>
      <c r="BJ438" s="17" t="s">
        <v>82</v>
      </c>
      <c r="BK438" s="247">
        <f>ROUND(I438*H438,2)</f>
        <v>0</v>
      </c>
      <c r="BL438" s="17" t="s">
        <v>153</v>
      </c>
      <c r="BM438" s="246" t="s">
        <v>654</v>
      </c>
    </row>
    <row r="439" s="2" customFormat="1">
      <c r="A439" s="38"/>
      <c r="B439" s="39"/>
      <c r="C439" s="40"/>
      <c r="D439" s="248" t="s">
        <v>135</v>
      </c>
      <c r="E439" s="40"/>
      <c r="F439" s="249" t="s">
        <v>653</v>
      </c>
      <c r="G439" s="40"/>
      <c r="H439" s="40"/>
      <c r="I439" s="144"/>
      <c r="J439" s="40"/>
      <c r="K439" s="40"/>
      <c r="L439" s="44"/>
      <c r="M439" s="250"/>
      <c r="N439" s="251"/>
      <c r="O439" s="91"/>
      <c r="P439" s="91"/>
      <c r="Q439" s="91"/>
      <c r="R439" s="91"/>
      <c r="S439" s="91"/>
      <c r="T439" s="92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135</v>
      </c>
      <c r="AU439" s="17" t="s">
        <v>84</v>
      </c>
    </row>
    <row r="440" s="13" customFormat="1">
      <c r="A440" s="13"/>
      <c r="B440" s="253"/>
      <c r="C440" s="254"/>
      <c r="D440" s="248" t="s">
        <v>138</v>
      </c>
      <c r="E440" s="255" t="s">
        <v>1</v>
      </c>
      <c r="F440" s="256" t="s">
        <v>655</v>
      </c>
      <c r="G440" s="254"/>
      <c r="H440" s="257">
        <v>20</v>
      </c>
      <c r="I440" s="258"/>
      <c r="J440" s="254"/>
      <c r="K440" s="254"/>
      <c r="L440" s="259"/>
      <c r="M440" s="260"/>
      <c r="N440" s="261"/>
      <c r="O440" s="261"/>
      <c r="P440" s="261"/>
      <c r="Q440" s="261"/>
      <c r="R440" s="261"/>
      <c r="S440" s="261"/>
      <c r="T440" s="26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3" t="s">
        <v>138</v>
      </c>
      <c r="AU440" s="263" t="s">
        <v>84</v>
      </c>
      <c r="AV440" s="13" t="s">
        <v>84</v>
      </c>
      <c r="AW440" s="13" t="s">
        <v>31</v>
      </c>
      <c r="AX440" s="13" t="s">
        <v>82</v>
      </c>
      <c r="AY440" s="263" t="s">
        <v>125</v>
      </c>
    </row>
    <row r="441" s="2" customFormat="1" ht="21.75" customHeight="1">
      <c r="A441" s="38"/>
      <c r="B441" s="39"/>
      <c r="C441" s="290" t="s">
        <v>656</v>
      </c>
      <c r="D441" s="290" t="s">
        <v>389</v>
      </c>
      <c r="E441" s="291" t="s">
        <v>657</v>
      </c>
      <c r="F441" s="292" t="s">
        <v>658</v>
      </c>
      <c r="G441" s="293" t="s">
        <v>131</v>
      </c>
      <c r="H441" s="294">
        <v>10</v>
      </c>
      <c r="I441" s="295"/>
      <c r="J441" s="296">
        <f>ROUND(I441*H441,2)</f>
        <v>0</v>
      </c>
      <c r="K441" s="292" t="s">
        <v>132</v>
      </c>
      <c r="L441" s="297"/>
      <c r="M441" s="298" t="s">
        <v>1</v>
      </c>
      <c r="N441" s="299" t="s">
        <v>39</v>
      </c>
      <c r="O441" s="91"/>
      <c r="P441" s="244">
        <f>O441*H441</f>
        <v>0</v>
      </c>
      <c r="Q441" s="244">
        <v>0.20000000000000001</v>
      </c>
      <c r="R441" s="244">
        <f>Q441*H441</f>
        <v>2</v>
      </c>
      <c r="S441" s="244">
        <v>0</v>
      </c>
      <c r="T441" s="245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46" t="s">
        <v>172</v>
      </c>
      <c r="AT441" s="246" t="s">
        <v>389</v>
      </c>
      <c r="AU441" s="246" t="s">
        <v>84</v>
      </c>
      <c r="AY441" s="17" t="s">
        <v>125</v>
      </c>
      <c r="BE441" s="247">
        <f>IF(N441="základní",J441,0)</f>
        <v>0</v>
      </c>
      <c r="BF441" s="247">
        <f>IF(N441="snížená",J441,0)</f>
        <v>0</v>
      </c>
      <c r="BG441" s="247">
        <f>IF(N441="zákl. přenesená",J441,0)</f>
        <v>0</v>
      </c>
      <c r="BH441" s="247">
        <f>IF(N441="sníž. přenesená",J441,0)</f>
        <v>0</v>
      </c>
      <c r="BI441" s="247">
        <f>IF(N441="nulová",J441,0)</f>
        <v>0</v>
      </c>
      <c r="BJ441" s="17" t="s">
        <v>82</v>
      </c>
      <c r="BK441" s="247">
        <f>ROUND(I441*H441,2)</f>
        <v>0</v>
      </c>
      <c r="BL441" s="17" t="s">
        <v>153</v>
      </c>
      <c r="BM441" s="246" t="s">
        <v>659</v>
      </c>
    </row>
    <row r="442" s="2" customFormat="1">
      <c r="A442" s="38"/>
      <c r="B442" s="39"/>
      <c r="C442" s="40"/>
      <c r="D442" s="248" t="s">
        <v>135</v>
      </c>
      <c r="E442" s="40"/>
      <c r="F442" s="249" t="s">
        <v>658</v>
      </c>
      <c r="G442" s="40"/>
      <c r="H442" s="40"/>
      <c r="I442" s="144"/>
      <c r="J442" s="40"/>
      <c r="K442" s="40"/>
      <c r="L442" s="44"/>
      <c r="M442" s="250"/>
      <c r="N442" s="251"/>
      <c r="O442" s="91"/>
      <c r="P442" s="91"/>
      <c r="Q442" s="91"/>
      <c r="R442" s="91"/>
      <c r="S442" s="91"/>
      <c r="T442" s="92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135</v>
      </c>
      <c r="AU442" s="17" t="s">
        <v>84</v>
      </c>
    </row>
    <row r="443" s="13" customFormat="1">
      <c r="A443" s="13"/>
      <c r="B443" s="253"/>
      <c r="C443" s="254"/>
      <c r="D443" s="248" t="s">
        <v>138</v>
      </c>
      <c r="E443" s="255" t="s">
        <v>1</v>
      </c>
      <c r="F443" s="256" t="s">
        <v>660</v>
      </c>
      <c r="G443" s="254"/>
      <c r="H443" s="257">
        <v>10</v>
      </c>
      <c r="I443" s="258"/>
      <c r="J443" s="254"/>
      <c r="K443" s="254"/>
      <c r="L443" s="259"/>
      <c r="M443" s="260"/>
      <c r="N443" s="261"/>
      <c r="O443" s="261"/>
      <c r="P443" s="261"/>
      <c r="Q443" s="261"/>
      <c r="R443" s="261"/>
      <c r="S443" s="261"/>
      <c r="T443" s="26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3" t="s">
        <v>138</v>
      </c>
      <c r="AU443" s="263" t="s">
        <v>84</v>
      </c>
      <c r="AV443" s="13" t="s">
        <v>84</v>
      </c>
      <c r="AW443" s="13" t="s">
        <v>31</v>
      </c>
      <c r="AX443" s="13" t="s">
        <v>82</v>
      </c>
      <c r="AY443" s="263" t="s">
        <v>125</v>
      </c>
    </row>
    <row r="444" s="2" customFormat="1" ht="16.5" customHeight="1">
      <c r="A444" s="38"/>
      <c r="B444" s="39"/>
      <c r="C444" s="290" t="s">
        <v>661</v>
      </c>
      <c r="D444" s="290" t="s">
        <v>389</v>
      </c>
      <c r="E444" s="291" t="s">
        <v>662</v>
      </c>
      <c r="F444" s="292" t="s">
        <v>663</v>
      </c>
      <c r="G444" s="293" t="s">
        <v>131</v>
      </c>
      <c r="H444" s="294">
        <v>8.4499999999999993</v>
      </c>
      <c r="I444" s="295"/>
      <c r="J444" s="296">
        <f>ROUND(I444*H444,2)</f>
        <v>0</v>
      </c>
      <c r="K444" s="292" t="s">
        <v>132</v>
      </c>
      <c r="L444" s="297"/>
      <c r="M444" s="298" t="s">
        <v>1</v>
      </c>
      <c r="N444" s="299" t="s">
        <v>39</v>
      </c>
      <c r="O444" s="91"/>
      <c r="P444" s="244">
        <f>O444*H444</f>
        <v>0</v>
      </c>
      <c r="Q444" s="244">
        <v>0.125</v>
      </c>
      <c r="R444" s="244">
        <f>Q444*H444</f>
        <v>1.0562499999999999</v>
      </c>
      <c r="S444" s="244">
        <v>0</v>
      </c>
      <c r="T444" s="245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46" t="s">
        <v>172</v>
      </c>
      <c r="AT444" s="246" t="s">
        <v>389</v>
      </c>
      <c r="AU444" s="246" t="s">
        <v>84</v>
      </c>
      <c r="AY444" s="17" t="s">
        <v>125</v>
      </c>
      <c r="BE444" s="247">
        <f>IF(N444="základní",J444,0)</f>
        <v>0</v>
      </c>
      <c r="BF444" s="247">
        <f>IF(N444="snížená",J444,0)</f>
        <v>0</v>
      </c>
      <c r="BG444" s="247">
        <f>IF(N444="zákl. přenesená",J444,0)</f>
        <v>0</v>
      </c>
      <c r="BH444" s="247">
        <f>IF(N444="sníž. přenesená",J444,0)</f>
        <v>0</v>
      </c>
      <c r="BI444" s="247">
        <f>IF(N444="nulová",J444,0)</f>
        <v>0</v>
      </c>
      <c r="BJ444" s="17" t="s">
        <v>82</v>
      </c>
      <c r="BK444" s="247">
        <f>ROUND(I444*H444,2)</f>
        <v>0</v>
      </c>
      <c r="BL444" s="17" t="s">
        <v>153</v>
      </c>
      <c r="BM444" s="246" t="s">
        <v>664</v>
      </c>
    </row>
    <row r="445" s="2" customFormat="1">
      <c r="A445" s="38"/>
      <c r="B445" s="39"/>
      <c r="C445" s="40"/>
      <c r="D445" s="248" t="s">
        <v>135</v>
      </c>
      <c r="E445" s="40"/>
      <c r="F445" s="249" t="s">
        <v>663</v>
      </c>
      <c r="G445" s="40"/>
      <c r="H445" s="40"/>
      <c r="I445" s="144"/>
      <c r="J445" s="40"/>
      <c r="K445" s="40"/>
      <c r="L445" s="44"/>
      <c r="M445" s="250"/>
      <c r="N445" s="251"/>
      <c r="O445" s="91"/>
      <c r="P445" s="91"/>
      <c r="Q445" s="91"/>
      <c r="R445" s="91"/>
      <c r="S445" s="91"/>
      <c r="T445" s="92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135</v>
      </c>
      <c r="AU445" s="17" t="s">
        <v>84</v>
      </c>
    </row>
    <row r="446" s="2" customFormat="1">
      <c r="A446" s="38"/>
      <c r="B446" s="39"/>
      <c r="C446" s="40"/>
      <c r="D446" s="248" t="s">
        <v>136</v>
      </c>
      <c r="E446" s="40"/>
      <c r="F446" s="252" t="s">
        <v>665</v>
      </c>
      <c r="G446" s="40"/>
      <c r="H446" s="40"/>
      <c r="I446" s="144"/>
      <c r="J446" s="40"/>
      <c r="K446" s="40"/>
      <c r="L446" s="44"/>
      <c r="M446" s="250"/>
      <c r="N446" s="251"/>
      <c r="O446" s="91"/>
      <c r="P446" s="91"/>
      <c r="Q446" s="91"/>
      <c r="R446" s="91"/>
      <c r="S446" s="91"/>
      <c r="T446" s="92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136</v>
      </c>
      <c r="AU446" s="17" t="s">
        <v>84</v>
      </c>
    </row>
    <row r="447" s="13" customFormat="1">
      <c r="A447" s="13"/>
      <c r="B447" s="253"/>
      <c r="C447" s="254"/>
      <c r="D447" s="248" t="s">
        <v>138</v>
      </c>
      <c r="E447" s="255" t="s">
        <v>1</v>
      </c>
      <c r="F447" s="256" t="s">
        <v>666</v>
      </c>
      <c r="G447" s="254"/>
      <c r="H447" s="257">
        <v>8.4499999999999993</v>
      </c>
      <c r="I447" s="258"/>
      <c r="J447" s="254"/>
      <c r="K447" s="254"/>
      <c r="L447" s="259"/>
      <c r="M447" s="260"/>
      <c r="N447" s="261"/>
      <c r="O447" s="261"/>
      <c r="P447" s="261"/>
      <c r="Q447" s="261"/>
      <c r="R447" s="261"/>
      <c r="S447" s="261"/>
      <c r="T447" s="26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3" t="s">
        <v>138</v>
      </c>
      <c r="AU447" s="263" t="s">
        <v>84</v>
      </c>
      <c r="AV447" s="13" t="s">
        <v>84</v>
      </c>
      <c r="AW447" s="13" t="s">
        <v>31</v>
      </c>
      <c r="AX447" s="13" t="s">
        <v>82</v>
      </c>
      <c r="AY447" s="263" t="s">
        <v>125</v>
      </c>
    </row>
    <row r="448" s="2" customFormat="1" ht="21.75" customHeight="1">
      <c r="A448" s="38"/>
      <c r="B448" s="39"/>
      <c r="C448" s="290" t="s">
        <v>667</v>
      </c>
      <c r="D448" s="290" t="s">
        <v>389</v>
      </c>
      <c r="E448" s="291" t="s">
        <v>668</v>
      </c>
      <c r="F448" s="292" t="s">
        <v>669</v>
      </c>
      <c r="G448" s="293" t="s">
        <v>131</v>
      </c>
      <c r="H448" s="294">
        <v>16</v>
      </c>
      <c r="I448" s="295"/>
      <c r="J448" s="296">
        <f>ROUND(I448*H448,2)</f>
        <v>0</v>
      </c>
      <c r="K448" s="292" t="s">
        <v>132</v>
      </c>
      <c r="L448" s="297"/>
      <c r="M448" s="298" t="s">
        <v>1</v>
      </c>
      <c r="N448" s="299" t="s">
        <v>39</v>
      </c>
      <c r="O448" s="91"/>
      <c r="P448" s="244">
        <f>O448*H448</f>
        <v>0</v>
      </c>
      <c r="Q448" s="244">
        <v>0.125</v>
      </c>
      <c r="R448" s="244">
        <f>Q448*H448</f>
        <v>2</v>
      </c>
      <c r="S448" s="244">
        <v>0</v>
      </c>
      <c r="T448" s="245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46" t="s">
        <v>172</v>
      </c>
      <c r="AT448" s="246" t="s">
        <v>389</v>
      </c>
      <c r="AU448" s="246" t="s">
        <v>84</v>
      </c>
      <c r="AY448" s="17" t="s">
        <v>125</v>
      </c>
      <c r="BE448" s="247">
        <f>IF(N448="základní",J448,0)</f>
        <v>0</v>
      </c>
      <c r="BF448" s="247">
        <f>IF(N448="snížená",J448,0)</f>
        <v>0</v>
      </c>
      <c r="BG448" s="247">
        <f>IF(N448="zákl. přenesená",J448,0)</f>
        <v>0</v>
      </c>
      <c r="BH448" s="247">
        <f>IF(N448="sníž. přenesená",J448,0)</f>
        <v>0</v>
      </c>
      <c r="BI448" s="247">
        <f>IF(N448="nulová",J448,0)</f>
        <v>0</v>
      </c>
      <c r="BJ448" s="17" t="s">
        <v>82</v>
      </c>
      <c r="BK448" s="247">
        <f>ROUND(I448*H448,2)</f>
        <v>0</v>
      </c>
      <c r="BL448" s="17" t="s">
        <v>153</v>
      </c>
      <c r="BM448" s="246" t="s">
        <v>670</v>
      </c>
    </row>
    <row r="449" s="2" customFormat="1">
      <c r="A449" s="38"/>
      <c r="B449" s="39"/>
      <c r="C449" s="40"/>
      <c r="D449" s="248" t="s">
        <v>135</v>
      </c>
      <c r="E449" s="40"/>
      <c r="F449" s="249" t="s">
        <v>669</v>
      </c>
      <c r="G449" s="40"/>
      <c r="H449" s="40"/>
      <c r="I449" s="144"/>
      <c r="J449" s="40"/>
      <c r="K449" s="40"/>
      <c r="L449" s="44"/>
      <c r="M449" s="250"/>
      <c r="N449" s="251"/>
      <c r="O449" s="91"/>
      <c r="P449" s="91"/>
      <c r="Q449" s="91"/>
      <c r="R449" s="91"/>
      <c r="S449" s="91"/>
      <c r="T449" s="92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135</v>
      </c>
      <c r="AU449" s="17" t="s">
        <v>84</v>
      </c>
    </row>
    <row r="450" s="13" customFormat="1">
      <c r="A450" s="13"/>
      <c r="B450" s="253"/>
      <c r="C450" s="254"/>
      <c r="D450" s="248" t="s">
        <v>138</v>
      </c>
      <c r="E450" s="255" t="s">
        <v>1</v>
      </c>
      <c r="F450" s="256" t="s">
        <v>671</v>
      </c>
      <c r="G450" s="254"/>
      <c r="H450" s="257">
        <v>16</v>
      </c>
      <c r="I450" s="258"/>
      <c r="J450" s="254"/>
      <c r="K450" s="254"/>
      <c r="L450" s="259"/>
      <c r="M450" s="260"/>
      <c r="N450" s="261"/>
      <c r="O450" s="261"/>
      <c r="P450" s="261"/>
      <c r="Q450" s="261"/>
      <c r="R450" s="261"/>
      <c r="S450" s="261"/>
      <c r="T450" s="26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3" t="s">
        <v>138</v>
      </c>
      <c r="AU450" s="263" t="s">
        <v>84</v>
      </c>
      <c r="AV450" s="13" t="s">
        <v>84</v>
      </c>
      <c r="AW450" s="13" t="s">
        <v>31</v>
      </c>
      <c r="AX450" s="13" t="s">
        <v>82</v>
      </c>
      <c r="AY450" s="263" t="s">
        <v>125</v>
      </c>
    </row>
    <row r="451" s="2" customFormat="1" ht="21.75" customHeight="1">
      <c r="A451" s="38"/>
      <c r="B451" s="39"/>
      <c r="C451" s="290" t="s">
        <v>672</v>
      </c>
      <c r="D451" s="290" t="s">
        <v>389</v>
      </c>
      <c r="E451" s="291" t="s">
        <v>673</v>
      </c>
      <c r="F451" s="292" t="s">
        <v>674</v>
      </c>
      <c r="G451" s="293" t="s">
        <v>131</v>
      </c>
      <c r="H451" s="294">
        <v>25</v>
      </c>
      <c r="I451" s="295"/>
      <c r="J451" s="296">
        <f>ROUND(I451*H451,2)</f>
        <v>0</v>
      </c>
      <c r="K451" s="292" t="s">
        <v>132</v>
      </c>
      <c r="L451" s="297"/>
      <c r="M451" s="298" t="s">
        <v>1</v>
      </c>
      <c r="N451" s="299" t="s">
        <v>39</v>
      </c>
      <c r="O451" s="91"/>
      <c r="P451" s="244">
        <f>O451*H451</f>
        <v>0</v>
      </c>
      <c r="Q451" s="244">
        <v>0.125</v>
      </c>
      <c r="R451" s="244">
        <f>Q451*H451</f>
        <v>3.125</v>
      </c>
      <c r="S451" s="244">
        <v>0</v>
      </c>
      <c r="T451" s="245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46" t="s">
        <v>172</v>
      </c>
      <c r="AT451" s="246" t="s">
        <v>389</v>
      </c>
      <c r="AU451" s="246" t="s">
        <v>84</v>
      </c>
      <c r="AY451" s="17" t="s">
        <v>125</v>
      </c>
      <c r="BE451" s="247">
        <f>IF(N451="základní",J451,0)</f>
        <v>0</v>
      </c>
      <c r="BF451" s="247">
        <f>IF(N451="snížená",J451,0)</f>
        <v>0</v>
      </c>
      <c r="BG451" s="247">
        <f>IF(N451="zákl. přenesená",J451,0)</f>
        <v>0</v>
      </c>
      <c r="BH451" s="247">
        <f>IF(N451="sníž. přenesená",J451,0)</f>
        <v>0</v>
      </c>
      <c r="BI451" s="247">
        <f>IF(N451="nulová",J451,0)</f>
        <v>0</v>
      </c>
      <c r="BJ451" s="17" t="s">
        <v>82</v>
      </c>
      <c r="BK451" s="247">
        <f>ROUND(I451*H451,2)</f>
        <v>0</v>
      </c>
      <c r="BL451" s="17" t="s">
        <v>153</v>
      </c>
      <c r="BM451" s="246" t="s">
        <v>675</v>
      </c>
    </row>
    <row r="452" s="2" customFormat="1">
      <c r="A452" s="38"/>
      <c r="B452" s="39"/>
      <c r="C452" s="40"/>
      <c r="D452" s="248" t="s">
        <v>135</v>
      </c>
      <c r="E452" s="40"/>
      <c r="F452" s="249" t="s">
        <v>674</v>
      </c>
      <c r="G452" s="40"/>
      <c r="H452" s="40"/>
      <c r="I452" s="144"/>
      <c r="J452" s="40"/>
      <c r="K452" s="40"/>
      <c r="L452" s="44"/>
      <c r="M452" s="250"/>
      <c r="N452" s="251"/>
      <c r="O452" s="91"/>
      <c r="P452" s="91"/>
      <c r="Q452" s="91"/>
      <c r="R452" s="91"/>
      <c r="S452" s="91"/>
      <c r="T452" s="92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135</v>
      </c>
      <c r="AU452" s="17" t="s">
        <v>84</v>
      </c>
    </row>
    <row r="453" s="13" customFormat="1">
      <c r="A453" s="13"/>
      <c r="B453" s="253"/>
      <c r="C453" s="254"/>
      <c r="D453" s="248" t="s">
        <v>138</v>
      </c>
      <c r="E453" s="255" t="s">
        <v>1</v>
      </c>
      <c r="F453" s="256" t="s">
        <v>676</v>
      </c>
      <c r="G453" s="254"/>
      <c r="H453" s="257">
        <v>25</v>
      </c>
      <c r="I453" s="258"/>
      <c r="J453" s="254"/>
      <c r="K453" s="254"/>
      <c r="L453" s="259"/>
      <c r="M453" s="260"/>
      <c r="N453" s="261"/>
      <c r="O453" s="261"/>
      <c r="P453" s="261"/>
      <c r="Q453" s="261"/>
      <c r="R453" s="261"/>
      <c r="S453" s="261"/>
      <c r="T453" s="26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3" t="s">
        <v>138</v>
      </c>
      <c r="AU453" s="263" t="s">
        <v>84</v>
      </c>
      <c r="AV453" s="13" t="s">
        <v>84</v>
      </c>
      <c r="AW453" s="13" t="s">
        <v>31</v>
      </c>
      <c r="AX453" s="13" t="s">
        <v>82</v>
      </c>
      <c r="AY453" s="263" t="s">
        <v>125</v>
      </c>
    </row>
    <row r="454" s="2" customFormat="1" ht="21.75" customHeight="1">
      <c r="A454" s="38"/>
      <c r="B454" s="39"/>
      <c r="C454" s="235" t="s">
        <v>677</v>
      </c>
      <c r="D454" s="235" t="s">
        <v>128</v>
      </c>
      <c r="E454" s="236" t="s">
        <v>678</v>
      </c>
      <c r="F454" s="237" t="s">
        <v>679</v>
      </c>
      <c r="G454" s="238" t="s">
        <v>131</v>
      </c>
      <c r="H454" s="239">
        <v>66</v>
      </c>
      <c r="I454" s="240"/>
      <c r="J454" s="241">
        <f>ROUND(I454*H454,2)</f>
        <v>0</v>
      </c>
      <c r="K454" s="237" t="s">
        <v>132</v>
      </c>
      <c r="L454" s="44"/>
      <c r="M454" s="242" t="s">
        <v>1</v>
      </c>
      <c r="N454" s="243" t="s">
        <v>39</v>
      </c>
      <c r="O454" s="91"/>
      <c r="P454" s="244">
        <f>O454*H454</f>
        <v>0</v>
      </c>
      <c r="Q454" s="244">
        <v>0.14066999999999999</v>
      </c>
      <c r="R454" s="244">
        <f>Q454*H454</f>
        <v>9.2842199999999995</v>
      </c>
      <c r="S454" s="244">
        <v>0</v>
      </c>
      <c r="T454" s="245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46" t="s">
        <v>153</v>
      </c>
      <c r="AT454" s="246" t="s">
        <v>128</v>
      </c>
      <c r="AU454" s="246" t="s">
        <v>84</v>
      </c>
      <c r="AY454" s="17" t="s">
        <v>125</v>
      </c>
      <c r="BE454" s="247">
        <f>IF(N454="základní",J454,0)</f>
        <v>0</v>
      </c>
      <c r="BF454" s="247">
        <f>IF(N454="snížená",J454,0)</f>
        <v>0</v>
      </c>
      <c r="BG454" s="247">
        <f>IF(N454="zákl. přenesená",J454,0)</f>
        <v>0</v>
      </c>
      <c r="BH454" s="247">
        <f>IF(N454="sníž. přenesená",J454,0)</f>
        <v>0</v>
      </c>
      <c r="BI454" s="247">
        <f>IF(N454="nulová",J454,0)</f>
        <v>0</v>
      </c>
      <c r="BJ454" s="17" t="s">
        <v>82</v>
      </c>
      <c r="BK454" s="247">
        <f>ROUND(I454*H454,2)</f>
        <v>0</v>
      </c>
      <c r="BL454" s="17" t="s">
        <v>153</v>
      </c>
      <c r="BM454" s="246" t="s">
        <v>680</v>
      </c>
    </row>
    <row r="455" s="2" customFormat="1">
      <c r="A455" s="38"/>
      <c r="B455" s="39"/>
      <c r="C455" s="40"/>
      <c r="D455" s="248" t="s">
        <v>135</v>
      </c>
      <c r="E455" s="40"/>
      <c r="F455" s="249" t="s">
        <v>681</v>
      </c>
      <c r="G455" s="40"/>
      <c r="H455" s="40"/>
      <c r="I455" s="144"/>
      <c r="J455" s="40"/>
      <c r="K455" s="40"/>
      <c r="L455" s="44"/>
      <c r="M455" s="250"/>
      <c r="N455" s="251"/>
      <c r="O455" s="91"/>
      <c r="P455" s="91"/>
      <c r="Q455" s="91"/>
      <c r="R455" s="91"/>
      <c r="S455" s="91"/>
      <c r="T455" s="92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135</v>
      </c>
      <c r="AU455" s="17" t="s">
        <v>84</v>
      </c>
    </row>
    <row r="456" s="13" customFormat="1">
      <c r="A456" s="13"/>
      <c r="B456" s="253"/>
      <c r="C456" s="254"/>
      <c r="D456" s="248" t="s">
        <v>138</v>
      </c>
      <c r="E456" s="255" t="s">
        <v>1</v>
      </c>
      <c r="F456" s="256" t="s">
        <v>682</v>
      </c>
      <c r="G456" s="254"/>
      <c r="H456" s="257">
        <v>66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3" t="s">
        <v>138</v>
      </c>
      <c r="AU456" s="263" t="s">
        <v>84</v>
      </c>
      <c r="AV456" s="13" t="s">
        <v>84</v>
      </c>
      <c r="AW456" s="13" t="s">
        <v>31</v>
      </c>
      <c r="AX456" s="13" t="s">
        <v>82</v>
      </c>
      <c r="AY456" s="263" t="s">
        <v>125</v>
      </c>
    </row>
    <row r="457" s="2" customFormat="1" ht="16.5" customHeight="1">
      <c r="A457" s="38"/>
      <c r="B457" s="39"/>
      <c r="C457" s="290" t="s">
        <v>683</v>
      </c>
      <c r="D457" s="290" t="s">
        <v>389</v>
      </c>
      <c r="E457" s="291" t="s">
        <v>684</v>
      </c>
      <c r="F457" s="292" t="s">
        <v>685</v>
      </c>
      <c r="G457" s="293" t="s">
        <v>131</v>
      </c>
      <c r="H457" s="294">
        <v>72.599999999999994</v>
      </c>
      <c r="I457" s="295"/>
      <c r="J457" s="296">
        <f>ROUND(I457*H457,2)</f>
        <v>0</v>
      </c>
      <c r="K457" s="292" t="s">
        <v>132</v>
      </c>
      <c r="L457" s="297"/>
      <c r="M457" s="298" t="s">
        <v>1</v>
      </c>
      <c r="N457" s="299" t="s">
        <v>39</v>
      </c>
      <c r="O457" s="91"/>
      <c r="P457" s="244">
        <f>O457*H457</f>
        <v>0</v>
      </c>
      <c r="Q457" s="244">
        <v>0.104</v>
      </c>
      <c r="R457" s="244">
        <f>Q457*H457</f>
        <v>7.5503999999999989</v>
      </c>
      <c r="S457" s="244">
        <v>0</v>
      </c>
      <c r="T457" s="245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46" t="s">
        <v>172</v>
      </c>
      <c r="AT457" s="246" t="s">
        <v>389</v>
      </c>
      <c r="AU457" s="246" t="s">
        <v>84</v>
      </c>
      <c r="AY457" s="17" t="s">
        <v>125</v>
      </c>
      <c r="BE457" s="247">
        <f>IF(N457="základní",J457,0)</f>
        <v>0</v>
      </c>
      <c r="BF457" s="247">
        <f>IF(N457="snížená",J457,0)</f>
        <v>0</v>
      </c>
      <c r="BG457" s="247">
        <f>IF(N457="zákl. přenesená",J457,0)</f>
        <v>0</v>
      </c>
      <c r="BH457" s="247">
        <f>IF(N457="sníž. přenesená",J457,0)</f>
        <v>0</v>
      </c>
      <c r="BI457" s="247">
        <f>IF(N457="nulová",J457,0)</f>
        <v>0</v>
      </c>
      <c r="BJ457" s="17" t="s">
        <v>82</v>
      </c>
      <c r="BK457" s="247">
        <f>ROUND(I457*H457,2)</f>
        <v>0</v>
      </c>
      <c r="BL457" s="17" t="s">
        <v>153</v>
      </c>
      <c r="BM457" s="246" t="s">
        <v>686</v>
      </c>
    </row>
    <row r="458" s="2" customFormat="1">
      <c r="A458" s="38"/>
      <c r="B458" s="39"/>
      <c r="C458" s="40"/>
      <c r="D458" s="248" t="s">
        <v>135</v>
      </c>
      <c r="E458" s="40"/>
      <c r="F458" s="249" t="s">
        <v>685</v>
      </c>
      <c r="G458" s="40"/>
      <c r="H458" s="40"/>
      <c r="I458" s="144"/>
      <c r="J458" s="40"/>
      <c r="K458" s="40"/>
      <c r="L458" s="44"/>
      <c r="M458" s="250"/>
      <c r="N458" s="251"/>
      <c r="O458" s="91"/>
      <c r="P458" s="91"/>
      <c r="Q458" s="91"/>
      <c r="R458" s="91"/>
      <c r="S458" s="91"/>
      <c r="T458" s="92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135</v>
      </c>
      <c r="AU458" s="17" t="s">
        <v>84</v>
      </c>
    </row>
    <row r="459" s="2" customFormat="1">
      <c r="A459" s="38"/>
      <c r="B459" s="39"/>
      <c r="C459" s="40"/>
      <c r="D459" s="248" t="s">
        <v>136</v>
      </c>
      <c r="E459" s="40"/>
      <c r="F459" s="252" t="s">
        <v>687</v>
      </c>
      <c r="G459" s="40"/>
      <c r="H459" s="40"/>
      <c r="I459" s="144"/>
      <c r="J459" s="40"/>
      <c r="K459" s="40"/>
      <c r="L459" s="44"/>
      <c r="M459" s="250"/>
      <c r="N459" s="251"/>
      <c r="O459" s="91"/>
      <c r="P459" s="91"/>
      <c r="Q459" s="91"/>
      <c r="R459" s="91"/>
      <c r="S459" s="91"/>
      <c r="T459" s="92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136</v>
      </c>
      <c r="AU459" s="17" t="s">
        <v>84</v>
      </c>
    </row>
    <row r="460" s="13" customFormat="1">
      <c r="A460" s="13"/>
      <c r="B460" s="253"/>
      <c r="C460" s="254"/>
      <c r="D460" s="248" t="s">
        <v>138</v>
      </c>
      <c r="E460" s="255" t="s">
        <v>1</v>
      </c>
      <c r="F460" s="256" t="s">
        <v>688</v>
      </c>
      <c r="G460" s="254"/>
      <c r="H460" s="257">
        <v>72.599999999999994</v>
      </c>
      <c r="I460" s="258"/>
      <c r="J460" s="254"/>
      <c r="K460" s="254"/>
      <c r="L460" s="259"/>
      <c r="M460" s="260"/>
      <c r="N460" s="261"/>
      <c r="O460" s="261"/>
      <c r="P460" s="261"/>
      <c r="Q460" s="261"/>
      <c r="R460" s="261"/>
      <c r="S460" s="261"/>
      <c r="T460" s="26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3" t="s">
        <v>138</v>
      </c>
      <c r="AU460" s="263" t="s">
        <v>84</v>
      </c>
      <c r="AV460" s="13" t="s">
        <v>84</v>
      </c>
      <c r="AW460" s="13" t="s">
        <v>31</v>
      </c>
      <c r="AX460" s="13" t="s">
        <v>82</v>
      </c>
      <c r="AY460" s="263" t="s">
        <v>125</v>
      </c>
    </row>
    <row r="461" s="2" customFormat="1" ht="21.75" customHeight="1">
      <c r="A461" s="38"/>
      <c r="B461" s="39"/>
      <c r="C461" s="235" t="s">
        <v>689</v>
      </c>
      <c r="D461" s="235" t="s">
        <v>128</v>
      </c>
      <c r="E461" s="236" t="s">
        <v>690</v>
      </c>
      <c r="F461" s="237" t="s">
        <v>691</v>
      </c>
      <c r="G461" s="238" t="s">
        <v>303</v>
      </c>
      <c r="H461" s="239">
        <v>79.248999999999995</v>
      </c>
      <c r="I461" s="240"/>
      <c r="J461" s="241">
        <f>ROUND(I461*H461,2)</f>
        <v>0</v>
      </c>
      <c r="K461" s="237" t="s">
        <v>132</v>
      </c>
      <c r="L461" s="44"/>
      <c r="M461" s="242" t="s">
        <v>1</v>
      </c>
      <c r="N461" s="243" t="s">
        <v>39</v>
      </c>
      <c r="O461" s="91"/>
      <c r="P461" s="244">
        <f>O461*H461</f>
        <v>0</v>
      </c>
      <c r="Q461" s="244">
        <v>2.2563399999999998</v>
      </c>
      <c r="R461" s="244">
        <f>Q461*H461</f>
        <v>178.81268865999996</v>
      </c>
      <c r="S461" s="244">
        <v>0</v>
      </c>
      <c r="T461" s="245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46" t="s">
        <v>153</v>
      </c>
      <c r="AT461" s="246" t="s">
        <v>128</v>
      </c>
      <c r="AU461" s="246" t="s">
        <v>84</v>
      </c>
      <c r="AY461" s="17" t="s">
        <v>125</v>
      </c>
      <c r="BE461" s="247">
        <f>IF(N461="základní",J461,0)</f>
        <v>0</v>
      </c>
      <c r="BF461" s="247">
        <f>IF(N461="snížená",J461,0)</f>
        <v>0</v>
      </c>
      <c r="BG461" s="247">
        <f>IF(N461="zákl. přenesená",J461,0)</f>
        <v>0</v>
      </c>
      <c r="BH461" s="247">
        <f>IF(N461="sníž. přenesená",J461,0)</f>
        <v>0</v>
      </c>
      <c r="BI461" s="247">
        <f>IF(N461="nulová",J461,0)</f>
        <v>0</v>
      </c>
      <c r="BJ461" s="17" t="s">
        <v>82</v>
      </c>
      <c r="BK461" s="247">
        <f>ROUND(I461*H461,2)</f>
        <v>0</v>
      </c>
      <c r="BL461" s="17" t="s">
        <v>153</v>
      </c>
      <c r="BM461" s="246" t="s">
        <v>692</v>
      </c>
    </row>
    <row r="462" s="2" customFormat="1">
      <c r="A462" s="38"/>
      <c r="B462" s="39"/>
      <c r="C462" s="40"/>
      <c r="D462" s="248" t="s">
        <v>135</v>
      </c>
      <c r="E462" s="40"/>
      <c r="F462" s="249" t="s">
        <v>693</v>
      </c>
      <c r="G462" s="40"/>
      <c r="H462" s="40"/>
      <c r="I462" s="144"/>
      <c r="J462" s="40"/>
      <c r="K462" s="40"/>
      <c r="L462" s="44"/>
      <c r="M462" s="250"/>
      <c r="N462" s="251"/>
      <c r="O462" s="91"/>
      <c r="P462" s="91"/>
      <c r="Q462" s="91"/>
      <c r="R462" s="91"/>
      <c r="S462" s="91"/>
      <c r="T462" s="92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135</v>
      </c>
      <c r="AU462" s="17" t="s">
        <v>84</v>
      </c>
    </row>
    <row r="463" s="13" customFormat="1">
      <c r="A463" s="13"/>
      <c r="B463" s="253"/>
      <c r="C463" s="254"/>
      <c r="D463" s="248" t="s">
        <v>138</v>
      </c>
      <c r="E463" s="255" t="s">
        <v>1</v>
      </c>
      <c r="F463" s="256" t="s">
        <v>694</v>
      </c>
      <c r="G463" s="254"/>
      <c r="H463" s="257">
        <v>0.495</v>
      </c>
      <c r="I463" s="258"/>
      <c r="J463" s="254"/>
      <c r="K463" s="254"/>
      <c r="L463" s="259"/>
      <c r="M463" s="260"/>
      <c r="N463" s="261"/>
      <c r="O463" s="261"/>
      <c r="P463" s="261"/>
      <c r="Q463" s="261"/>
      <c r="R463" s="261"/>
      <c r="S463" s="261"/>
      <c r="T463" s="26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3" t="s">
        <v>138</v>
      </c>
      <c r="AU463" s="263" t="s">
        <v>84</v>
      </c>
      <c r="AV463" s="13" t="s">
        <v>84</v>
      </c>
      <c r="AW463" s="13" t="s">
        <v>31</v>
      </c>
      <c r="AX463" s="13" t="s">
        <v>74</v>
      </c>
      <c r="AY463" s="263" t="s">
        <v>125</v>
      </c>
    </row>
    <row r="464" s="13" customFormat="1">
      <c r="A464" s="13"/>
      <c r="B464" s="253"/>
      <c r="C464" s="254"/>
      <c r="D464" s="248" t="s">
        <v>138</v>
      </c>
      <c r="E464" s="255" t="s">
        <v>1</v>
      </c>
      <c r="F464" s="256" t="s">
        <v>695</v>
      </c>
      <c r="G464" s="254"/>
      <c r="H464" s="257">
        <v>30.059999999999999</v>
      </c>
      <c r="I464" s="258"/>
      <c r="J464" s="254"/>
      <c r="K464" s="254"/>
      <c r="L464" s="259"/>
      <c r="M464" s="260"/>
      <c r="N464" s="261"/>
      <c r="O464" s="261"/>
      <c r="P464" s="261"/>
      <c r="Q464" s="261"/>
      <c r="R464" s="261"/>
      <c r="S464" s="261"/>
      <c r="T464" s="26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3" t="s">
        <v>138</v>
      </c>
      <c r="AU464" s="263" t="s">
        <v>84</v>
      </c>
      <c r="AV464" s="13" t="s">
        <v>84</v>
      </c>
      <c r="AW464" s="13" t="s">
        <v>31</v>
      </c>
      <c r="AX464" s="13" t="s">
        <v>74</v>
      </c>
      <c r="AY464" s="263" t="s">
        <v>125</v>
      </c>
    </row>
    <row r="465" s="13" customFormat="1">
      <c r="A465" s="13"/>
      <c r="B465" s="253"/>
      <c r="C465" s="254"/>
      <c r="D465" s="248" t="s">
        <v>138</v>
      </c>
      <c r="E465" s="255" t="s">
        <v>1</v>
      </c>
      <c r="F465" s="256" t="s">
        <v>696</v>
      </c>
      <c r="G465" s="254"/>
      <c r="H465" s="257">
        <v>39.524999999999999</v>
      </c>
      <c r="I465" s="258"/>
      <c r="J465" s="254"/>
      <c r="K465" s="254"/>
      <c r="L465" s="259"/>
      <c r="M465" s="260"/>
      <c r="N465" s="261"/>
      <c r="O465" s="261"/>
      <c r="P465" s="261"/>
      <c r="Q465" s="261"/>
      <c r="R465" s="261"/>
      <c r="S465" s="261"/>
      <c r="T465" s="26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3" t="s">
        <v>138</v>
      </c>
      <c r="AU465" s="263" t="s">
        <v>84</v>
      </c>
      <c r="AV465" s="13" t="s">
        <v>84</v>
      </c>
      <c r="AW465" s="13" t="s">
        <v>31</v>
      </c>
      <c r="AX465" s="13" t="s">
        <v>74</v>
      </c>
      <c r="AY465" s="263" t="s">
        <v>125</v>
      </c>
    </row>
    <row r="466" s="13" customFormat="1">
      <c r="A466" s="13"/>
      <c r="B466" s="253"/>
      <c r="C466" s="254"/>
      <c r="D466" s="248" t="s">
        <v>138</v>
      </c>
      <c r="E466" s="255" t="s">
        <v>1</v>
      </c>
      <c r="F466" s="256" t="s">
        <v>697</v>
      </c>
      <c r="G466" s="254"/>
      <c r="H466" s="257">
        <v>5.7039999999999997</v>
      </c>
      <c r="I466" s="258"/>
      <c r="J466" s="254"/>
      <c r="K466" s="254"/>
      <c r="L466" s="259"/>
      <c r="M466" s="260"/>
      <c r="N466" s="261"/>
      <c r="O466" s="261"/>
      <c r="P466" s="261"/>
      <c r="Q466" s="261"/>
      <c r="R466" s="261"/>
      <c r="S466" s="261"/>
      <c r="T466" s="26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3" t="s">
        <v>138</v>
      </c>
      <c r="AU466" s="263" t="s">
        <v>84</v>
      </c>
      <c r="AV466" s="13" t="s">
        <v>84</v>
      </c>
      <c r="AW466" s="13" t="s">
        <v>31</v>
      </c>
      <c r="AX466" s="13" t="s">
        <v>74</v>
      </c>
      <c r="AY466" s="263" t="s">
        <v>125</v>
      </c>
    </row>
    <row r="467" s="13" customFormat="1">
      <c r="A467" s="13"/>
      <c r="B467" s="253"/>
      <c r="C467" s="254"/>
      <c r="D467" s="248" t="s">
        <v>138</v>
      </c>
      <c r="E467" s="255" t="s">
        <v>1</v>
      </c>
      <c r="F467" s="256" t="s">
        <v>698</v>
      </c>
      <c r="G467" s="254"/>
      <c r="H467" s="257">
        <v>3.4649999999999999</v>
      </c>
      <c r="I467" s="258"/>
      <c r="J467" s="254"/>
      <c r="K467" s="254"/>
      <c r="L467" s="259"/>
      <c r="M467" s="260"/>
      <c r="N467" s="261"/>
      <c r="O467" s="261"/>
      <c r="P467" s="261"/>
      <c r="Q467" s="261"/>
      <c r="R467" s="261"/>
      <c r="S467" s="261"/>
      <c r="T467" s="26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3" t="s">
        <v>138</v>
      </c>
      <c r="AU467" s="263" t="s">
        <v>84</v>
      </c>
      <c r="AV467" s="13" t="s">
        <v>84</v>
      </c>
      <c r="AW467" s="13" t="s">
        <v>31</v>
      </c>
      <c r="AX467" s="13" t="s">
        <v>74</v>
      </c>
      <c r="AY467" s="263" t="s">
        <v>125</v>
      </c>
    </row>
    <row r="468" s="14" customFormat="1">
      <c r="A468" s="14"/>
      <c r="B468" s="264"/>
      <c r="C468" s="265"/>
      <c r="D468" s="248" t="s">
        <v>138</v>
      </c>
      <c r="E468" s="266" t="s">
        <v>1</v>
      </c>
      <c r="F468" s="267" t="s">
        <v>152</v>
      </c>
      <c r="G468" s="265"/>
      <c r="H468" s="268">
        <v>79.248999999999995</v>
      </c>
      <c r="I468" s="269"/>
      <c r="J468" s="265"/>
      <c r="K468" s="265"/>
      <c r="L468" s="270"/>
      <c r="M468" s="271"/>
      <c r="N468" s="272"/>
      <c r="O468" s="272"/>
      <c r="P468" s="272"/>
      <c r="Q468" s="272"/>
      <c r="R468" s="272"/>
      <c r="S468" s="272"/>
      <c r="T468" s="27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4" t="s">
        <v>138</v>
      </c>
      <c r="AU468" s="274" t="s">
        <v>84</v>
      </c>
      <c r="AV468" s="14" t="s">
        <v>153</v>
      </c>
      <c r="AW468" s="14" t="s">
        <v>31</v>
      </c>
      <c r="AX468" s="14" t="s">
        <v>82</v>
      </c>
      <c r="AY468" s="274" t="s">
        <v>125</v>
      </c>
    </row>
    <row r="469" s="2" customFormat="1" ht="21.75" customHeight="1">
      <c r="A469" s="38"/>
      <c r="B469" s="39"/>
      <c r="C469" s="235" t="s">
        <v>699</v>
      </c>
      <c r="D469" s="235" t="s">
        <v>128</v>
      </c>
      <c r="E469" s="236" t="s">
        <v>700</v>
      </c>
      <c r="F469" s="237" t="s">
        <v>701</v>
      </c>
      <c r="G469" s="238" t="s">
        <v>131</v>
      </c>
      <c r="H469" s="239">
        <v>44</v>
      </c>
      <c r="I469" s="240"/>
      <c r="J469" s="241">
        <f>ROUND(I469*H469,2)</f>
        <v>0</v>
      </c>
      <c r="K469" s="237" t="s">
        <v>132</v>
      </c>
      <c r="L469" s="44"/>
      <c r="M469" s="242" t="s">
        <v>1</v>
      </c>
      <c r="N469" s="243" t="s">
        <v>39</v>
      </c>
      <c r="O469" s="91"/>
      <c r="P469" s="244">
        <f>O469*H469</f>
        <v>0</v>
      </c>
      <c r="Q469" s="244">
        <v>1.0000000000000001E-05</v>
      </c>
      <c r="R469" s="244">
        <f>Q469*H469</f>
        <v>0.00044000000000000002</v>
      </c>
      <c r="S469" s="244">
        <v>0</v>
      </c>
      <c r="T469" s="245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46" t="s">
        <v>153</v>
      </c>
      <c r="AT469" s="246" t="s">
        <v>128</v>
      </c>
      <c r="AU469" s="246" t="s">
        <v>84</v>
      </c>
      <c r="AY469" s="17" t="s">
        <v>125</v>
      </c>
      <c r="BE469" s="247">
        <f>IF(N469="základní",J469,0)</f>
        <v>0</v>
      </c>
      <c r="BF469" s="247">
        <f>IF(N469="snížená",J469,0)</f>
        <v>0</v>
      </c>
      <c r="BG469" s="247">
        <f>IF(N469="zákl. přenesená",J469,0)</f>
        <v>0</v>
      </c>
      <c r="BH469" s="247">
        <f>IF(N469="sníž. přenesená",J469,0)</f>
        <v>0</v>
      </c>
      <c r="BI469" s="247">
        <f>IF(N469="nulová",J469,0)</f>
        <v>0</v>
      </c>
      <c r="BJ469" s="17" t="s">
        <v>82</v>
      </c>
      <c r="BK469" s="247">
        <f>ROUND(I469*H469,2)</f>
        <v>0</v>
      </c>
      <c r="BL469" s="17" t="s">
        <v>153</v>
      </c>
      <c r="BM469" s="246" t="s">
        <v>702</v>
      </c>
    </row>
    <row r="470" s="2" customFormat="1">
      <c r="A470" s="38"/>
      <c r="B470" s="39"/>
      <c r="C470" s="40"/>
      <c r="D470" s="248" t="s">
        <v>135</v>
      </c>
      <c r="E470" s="40"/>
      <c r="F470" s="249" t="s">
        <v>703</v>
      </c>
      <c r="G470" s="40"/>
      <c r="H470" s="40"/>
      <c r="I470" s="144"/>
      <c r="J470" s="40"/>
      <c r="K470" s="40"/>
      <c r="L470" s="44"/>
      <c r="M470" s="250"/>
      <c r="N470" s="251"/>
      <c r="O470" s="91"/>
      <c r="P470" s="91"/>
      <c r="Q470" s="91"/>
      <c r="R470" s="91"/>
      <c r="S470" s="91"/>
      <c r="T470" s="92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135</v>
      </c>
      <c r="AU470" s="17" t="s">
        <v>84</v>
      </c>
    </row>
    <row r="471" s="13" customFormat="1">
      <c r="A471" s="13"/>
      <c r="B471" s="253"/>
      <c r="C471" s="254"/>
      <c r="D471" s="248" t="s">
        <v>138</v>
      </c>
      <c r="E471" s="255" t="s">
        <v>1</v>
      </c>
      <c r="F471" s="256" t="s">
        <v>704</v>
      </c>
      <c r="G471" s="254"/>
      <c r="H471" s="257">
        <v>44</v>
      </c>
      <c r="I471" s="258"/>
      <c r="J471" s="254"/>
      <c r="K471" s="254"/>
      <c r="L471" s="259"/>
      <c r="M471" s="260"/>
      <c r="N471" s="261"/>
      <c r="O471" s="261"/>
      <c r="P471" s="261"/>
      <c r="Q471" s="261"/>
      <c r="R471" s="261"/>
      <c r="S471" s="261"/>
      <c r="T471" s="26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3" t="s">
        <v>138</v>
      </c>
      <c r="AU471" s="263" t="s">
        <v>84</v>
      </c>
      <c r="AV471" s="13" t="s">
        <v>84</v>
      </c>
      <c r="AW471" s="13" t="s">
        <v>31</v>
      </c>
      <c r="AX471" s="13" t="s">
        <v>82</v>
      </c>
      <c r="AY471" s="263" t="s">
        <v>125</v>
      </c>
    </row>
    <row r="472" s="2" customFormat="1" ht="21.75" customHeight="1">
      <c r="A472" s="38"/>
      <c r="B472" s="39"/>
      <c r="C472" s="235" t="s">
        <v>705</v>
      </c>
      <c r="D472" s="235" t="s">
        <v>128</v>
      </c>
      <c r="E472" s="236" t="s">
        <v>706</v>
      </c>
      <c r="F472" s="237" t="s">
        <v>707</v>
      </c>
      <c r="G472" s="238" t="s">
        <v>131</v>
      </c>
      <c r="H472" s="239">
        <v>44</v>
      </c>
      <c r="I472" s="240"/>
      <c r="J472" s="241">
        <f>ROUND(I472*H472,2)</f>
        <v>0</v>
      </c>
      <c r="K472" s="237" t="s">
        <v>132</v>
      </c>
      <c r="L472" s="44"/>
      <c r="M472" s="242" t="s">
        <v>1</v>
      </c>
      <c r="N472" s="243" t="s">
        <v>39</v>
      </c>
      <c r="O472" s="91"/>
      <c r="P472" s="244">
        <f>O472*H472</f>
        <v>0</v>
      </c>
      <c r="Q472" s="244">
        <v>0.00060999999999999997</v>
      </c>
      <c r="R472" s="244">
        <f>Q472*H472</f>
        <v>0.026839999999999999</v>
      </c>
      <c r="S472" s="244">
        <v>0</v>
      </c>
      <c r="T472" s="245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46" t="s">
        <v>153</v>
      </c>
      <c r="AT472" s="246" t="s">
        <v>128</v>
      </c>
      <c r="AU472" s="246" t="s">
        <v>84</v>
      </c>
      <c r="AY472" s="17" t="s">
        <v>125</v>
      </c>
      <c r="BE472" s="247">
        <f>IF(N472="základní",J472,0)</f>
        <v>0</v>
      </c>
      <c r="BF472" s="247">
        <f>IF(N472="snížená",J472,0)</f>
        <v>0</v>
      </c>
      <c r="BG472" s="247">
        <f>IF(N472="zákl. přenesená",J472,0)</f>
        <v>0</v>
      </c>
      <c r="BH472" s="247">
        <f>IF(N472="sníž. přenesená",J472,0)</f>
        <v>0</v>
      </c>
      <c r="BI472" s="247">
        <f>IF(N472="nulová",J472,0)</f>
        <v>0</v>
      </c>
      <c r="BJ472" s="17" t="s">
        <v>82</v>
      </c>
      <c r="BK472" s="247">
        <f>ROUND(I472*H472,2)</f>
        <v>0</v>
      </c>
      <c r="BL472" s="17" t="s">
        <v>153</v>
      </c>
      <c r="BM472" s="246" t="s">
        <v>708</v>
      </c>
    </row>
    <row r="473" s="2" customFormat="1">
      <c r="A473" s="38"/>
      <c r="B473" s="39"/>
      <c r="C473" s="40"/>
      <c r="D473" s="248" t="s">
        <v>135</v>
      </c>
      <c r="E473" s="40"/>
      <c r="F473" s="249" t="s">
        <v>709</v>
      </c>
      <c r="G473" s="40"/>
      <c r="H473" s="40"/>
      <c r="I473" s="144"/>
      <c r="J473" s="40"/>
      <c r="K473" s="40"/>
      <c r="L473" s="44"/>
      <c r="M473" s="250"/>
      <c r="N473" s="251"/>
      <c r="O473" s="91"/>
      <c r="P473" s="91"/>
      <c r="Q473" s="91"/>
      <c r="R473" s="91"/>
      <c r="S473" s="91"/>
      <c r="T473" s="92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135</v>
      </c>
      <c r="AU473" s="17" t="s">
        <v>84</v>
      </c>
    </row>
    <row r="474" s="13" customFormat="1">
      <c r="A474" s="13"/>
      <c r="B474" s="253"/>
      <c r="C474" s="254"/>
      <c r="D474" s="248" t="s">
        <v>138</v>
      </c>
      <c r="E474" s="255" t="s">
        <v>1</v>
      </c>
      <c r="F474" s="256" t="s">
        <v>710</v>
      </c>
      <c r="G474" s="254"/>
      <c r="H474" s="257">
        <v>44</v>
      </c>
      <c r="I474" s="258"/>
      <c r="J474" s="254"/>
      <c r="K474" s="254"/>
      <c r="L474" s="259"/>
      <c r="M474" s="260"/>
      <c r="N474" s="261"/>
      <c r="O474" s="261"/>
      <c r="P474" s="261"/>
      <c r="Q474" s="261"/>
      <c r="R474" s="261"/>
      <c r="S474" s="261"/>
      <c r="T474" s="26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3" t="s">
        <v>138</v>
      </c>
      <c r="AU474" s="263" t="s">
        <v>84</v>
      </c>
      <c r="AV474" s="13" t="s">
        <v>84</v>
      </c>
      <c r="AW474" s="13" t="s">
        <v>31</v>
      </c>
      <c r="AX474" s="13" t="s">
        <v>82</v>
      </c>
      <c r="AY474" s="263" t="s">
        <v>125</v>
      </c>
    </row>
    <row r="475" s="2" customFormat="1" ht="33" customHeight="1">
      <c r="A475" s="38"/>
      <c r="B475" s="39"/>
      <c r="C475" s="235" t="s">
        <v>711</v>
      </c>
      <c r="D475" s="235" t="s">
        <v>128</v>
      </c>
      <c r="E475" s="236" t="s">
        <v>712</v>
      </c>
      <c r="F475" s="237" t="s">
        <v>713</v>
      </c>
      <c r="G475" s="238" t="s">
        <v>332</v>
      </c>
      <c r="H475" s="239">
        <v>61</v>
      </c>
      <c r="I475" s="240"/>
      <c r="J475" s="241">
        <f>ROUND(I475*H475,2)</f>
        <v>0</v>
      </c>
      <c r="K475" s="237" t="s">
        <v>132</v>
      </c>
      <c r="L475" s="44"/>
      <c r="M475" s="242" t="s">
        <v>1</v>
      </c>
      <c r="N475" s="243" t="s">
        <v>39</v>
      </c>
      <c r="O475" s="91"/>
      <c r="P475" s="244">
        <f>O475*H475</f>
        <v>0</v>
      </c>
      <c r="Q475" s="244">
        <v>0</v>
      </c>
      <c r="R475" s="244">
        <f>Q475*H475</f>
        <v>0</v>
      </c>
      <c r="S475" s="244">
        <v>0.14699999999999999</v>
      </c>
      <c r="T475" s="245">
        <f>S475*H475</f>
        <v>8.9669999999999987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46" t="s">
        <v>153</v>
      </c>
      <c r="AT475" s="246" t="s">
        <v>128</v>
      </c>
      <c r="AU475" s="246" t="s">
        <v>84</v>
      </c>
      <c r="AY475" s="17" t="s">
        <v>125</v>
      </c>
      <c r="BE475" s="247">
        <f>IF(N475="základní",J475,0)</f>
        <v>0</v>
      </c>
      <c r="BF475" s="247">
        <f>IF(N475="snížená",J475,0)</f>
        <v>0</v>
      </c>
      <c r="BG475" s="247">
        <f>IF(N475="zákl. přenesená",J475,0)</f>
        <v>0</v>
      </c>
      <c r="BH475" s="247">
        <f>IF(N475="sníž. přenesená",J475,0)</f>
        <v>0</v>
      </c>
      <c r="BI475" s="247">
        <f>IF(N475="nulová",J475,0)</f>
        <v>0</v>
      </c>
      <c r="BJ475" s="17" t="s">
        <v>82</v>
      </c>
      <c r="BK475" s="247">
        <f>ROUND(I475*H475,2)</f>
        <v>0</v>
      </c>
      <c r="BL475" s="17" t="s">
        <v>153</v>
      </c>
      <c r="BM475" s="246" t="s">
        <v>714</v>
      </c>
    </row>
    <row r="476" s="2" customFormat="1">
      <c r="A476" s="38"/>
      <c r="B476" s="39"/>
      <c r="C476" s="40"/>
      <c r="D476" s="248" t="s">
        <v>135</v>
      </c>
      <c r="E476" s="40"/>
      <c r="F476" s="249" t="s">
        <v>715</v>
      </c>
      <c r="G476" s="40"/>
      <c r="H476" s="40"/>
      <c r="I476" s="144"/>
      <c r="J476" s="40"/>
      <c r="K476" s="40"/>
      <c r="L476" s="44"/>
      <c r="M476" s="250"/>
      <c r="N476" s="251"/>
      <c r="O476" s="91"/>
      <c r="P476" s="91"/>
      <c r="Q476" s="91"/>
      <c r="R476" s="91"/>
      <c r="S476" s="91"/>
      <c r="T476" s="92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135</v>
      </c>
      <c r="AU476" s="17" t="s">
        <v>84</v>
      </c>
    </row>
    <row r="477" s="13" customFormat="1">
      <c r="A477" s="13"/>
      <c r="B477" s="253"/>
      <c r="C477" s="254"/>
      <c r="D477" s="248" t="s">
        <v>138</v>
      </c>
      <c r="E477" s="255" t="s">
        <v>1</v>
      </c>
      <c r="F477" s="256" t="s">
        <v>375</v>
      </c>
      <c r="G477" s="254"/>
      <c r="H477" s="257">
        <v>61</v>
      </c>
      <c r="I477" s="258"/>
      <c r="J477" s="254"/>
      <c r="K477" s="254"/>
      <c r="L477" s="259"/>
      <c r="M477" s="260"/>
      <c r="N477" s="261"/>
      <c r="O477" s="261"/>
      <c r="P477" s="261"/>
      <c r="Q477" s="261"/>
      <c r="R477" s="261"/>
      <c r="S477" s="261"/>
      <c r="T477" s="26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3" t="s">
        <v>138</v>
      </c>
      <c r="AU477" s="263" t="s">
        <v>84</v>
      </c>
      <c r="AV477" s="13" t="s">
        <v>84</v>
      </c>
      <c r="AW477" s="13" t="s">
        <v>31</v>
      </c>
      <c r="AX477" s="13" t="s">
        <v>82</v>
      </c>
      <c r="AY477" s="263" t="s">
        <v>125</v>
      </c>
    </row>
    <row r="478" s="2" customFormat="1" ht="16.5" customHeight="1">
      <c r="A478" s="38"/>
      <c r="B478" s="39"/>
      <c r="C478" s="235" t="s">
        <v>716</v>
      </c>
      <c r="D478" s="235" t="s">
        <v>128</v>
      </c>
      <c r="E478" s="236" t="s">
        <v>717</v>
      </c>
      <c r="F478" s="237" t="s">
        <v>718</v>
      </c>
      <c r="G478" s="238" t="s">
        <v>332</v>
      </c>
      <c r="H478" s="239">
        <v>70</v>
      </c>
      <c r="I478" s="240"/>
      <c r="J478" s="241">
        <f>ROUND(I478*H478,2)</f>
        <v>0</v>
      </c>
      <c r="K478" s="237" t="s">
        <v>1</v>
      </c>
      <c r="L478" s="44"/>
      <c r="M478" s="242" t="s">
        <v>1</v>
      </c>
      <c r="N478" s="243" t="s">
        <v>39</v>
      </c>
      <c r="O478" s="91"/>
      <c r="P478" s="244">
        <f>O478*H478</f>
        <v>0</v>
      </c>
      <c r="Q478" s="244">
        <v>0</v>
      </c>
      <c r="R478" s="244">
        <f>Q478*H478</f>
        <v>0</v>
      </c>
      <c r="S478" s="244">
        <v>0</v>
      </c>
      <c r="T478" s="245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46" t="s">
        <v>153</v>
      </c>
      <c r="AT478" s="246" t="s">
        <v>128</v>
      </c>
      <c r="AU478" s="246" t="s">
        <v>84</v>
      </c>
      <c r="AY478" s="17" t="s">
        <v>125</v>
      </c>
      <c r="BE478" s="247">
        <f>IF(N478="základní",J478,0)</f>
        <v>0</v>
      </c>
      <c r="BF478" s="247">
        <f>IF(N478="snížená",J478,0)</f>
        <v>0</v>
      </c>
      <c r="BG478" s="247">
        <f>IF(N478="zákl. přenesená",J478,0)</f>
        <v>0</v>
      </c>
      <c r="BH478" s="247">
        <f>IF(N478="sníž. přenesená",J478,0)</f>
        <v>0</v>
      </c>
      <c r="BI478" s="247">
        <f>IF(N478="nulová",J478,0)</f>
        <v>0</v>
      </c>
      <c r="BJ478" s="17" t="s">
        <v>82</v>
      </c>
      <c r="BK478" s="247">
        <f>ROUND(I478*H478,2)</f>
        <v>0</v>
      </c>
      <c r="BL478" s="17" t="s">
        <v>153</v>
      </c>
      <c r="BM478" s="246" t="s">
        <v>719</v>
      </c>
    </row>
    <row r="479" s="2" customFormat="1">
      <c r="A479" s="38"/>
      <c r="B479" s="39"/>
      <c r="C479" s="40"/>
      <c r="D479" s="248" t="s">
        <v>135</v>
      </c>
      <c r="E479" s="40"/>
      <c r="F479" s="249" t="s">
        <v>718</v>
      </c>
      <c r="G479" s="40"/>
      <c r="H479" s="40"/>
      <c r="I479" s="144"/>
      <c r="J479" s="40"/>
      <c r="K479" s="40"/>
      <c r="L479" s="44"/>
      <c r="M479" s="250"/>
      <c r="N479" s="251"/>
      <c r="O479" s="91"/>
      <c r="P479" s="91"/>
      <c r="Q479" s="91"/>
      <c r="R479" s="91"/>
      <c r="S479" s="91"/>
      <c r="T479" s="92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135</v>
      </c>
      <c r="AU479" s="17" t="s">
        <v>84</v>
      </c>
    </row>
    <row r="480" s="2" customFormat="1">
      <c r="A480" s="38"/>
      <c r="B480" s="39"/>
      <c r="C480" s="40"/>
      <c r="D480" s="248" t="s">
        <v>136</v>
      </c>
      <c r="E480" s="40"/>
      <c r="F480" s="252" t="s">
        <v>720</v>
      </c>
      <c r="G480" s="40"/>
      <c r="H480" s="40"/>
      <c r="I480" s="144"/>
      <c r="J480" s="40"/>
      <c r="K480" s="40"/>
      <c r="L480" s="44"/>
      <c r="M480" s="250"/>
      <c r="N480" s="251"/>
      <c r="O480" s="91"/>
      <c r="P480" s="91"/>
      <c r="Q480" s="91"/>
      <c r="R480" s="91"/>
      <c r="S480" s="91"/>
      <c r="T480" s="92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136</v>
      </c>
      <c r="AU480" s="17" t="s">
        <v>84</v>
      </c>
    </row>
    <row r="481" s="13" customFormat="1">
      <c r="A481" s="13"/>
      <c r="B481" s="253"/>
      <c r="C481" s="254"/>
      <c r="D481" s="248" t="s">
        <v>138</v>
      </c>
      <c r="E481" s="255" t="s">
        <v>1</v>
      </c>
      <c r="F481" s="256" t="s">
        <v>375</v>
      </c>
      <c r="G481" s="254"/>
      <c r="H481" s="257">
        <v>61</v>
      </c>
      <c r="I481" s="258"/>
      <c r="J481" s="254"/>
      <c r="K481" s="254"/>
      <c r="L481" s="259"/>
      <c r="M481" s="260"/>
      <c r="N481" s="261"/>
      <c r="O481" s="261"/>
      <c r="P481" s="261"/>
      <c r="Q481" s="261"/>
      <c r="R481" s="261"/>
      <c r="S481" s="261"/>
      <c r="T481" s="26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3" t="s">
        <v>138</v>
      </c>
      <c r="AU481" s="263" t="s">
        <v>84</v>
      </c>
      <c r="AV481" s="13" t="s">
        <v>84</v>
      </c>
      <c r="AW481" s="13" t="s">
        <v>31</v>
      </c>
      <c r="AX481" s="13" t="s">
        <v>74</v>
      </c>
      <c r="AY481" s="263" t="s">
        <v>125</v>
      </c>
    </row>
    <row r="482" s="13" customFormat="1">
      <c r="A482" s="13"/>
      <c r="B482" s="253"/>
      <c r="C482" s="254"/>
      <c r="D482" s="248" t="s">
        <v>138</v>
      </c>
      <c r="E482" s="255" t="s">
        <v>1</v>
      </c>
      <c r="F482" s="256" t="s">
        <v>376</v>
      </c>
      <c r="G482" s="254"/>
      <c r="H482" s="257">
        <v>-3</v>
      </c>
      <c r="I482" s="258"/>
      <c r="J482" s="254"/>
      <c r="K482" s="254"/>
      <c r="L482" s="259"/>
      <c r="M482" s="260"/>
      <c r="N482" s="261"/>
      <c r="O482" s="261"/>
      <c r="P482" s="261"/>
      <c r="Q482" s="261"/>
      <c r="R482" s="261"/>
      <c r="S482" s="261"/>
      <c r="T482" s="26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3" t="s">
        <v>138</v>
      </c>
      <c r="AU482" s="263" t="s">
        <v>84</v>
      </c>
      <c r="AV482" s="13" t="s">
        <v>84</v>
      </c>
      <c r="AW482" s="13" t="s">
        <v>31</v>
      </c>
      <c r="AX482" s="13" t="s">
        <v>74</v>
      </c>
      <c r="AY482" s="263" t="s">
        <v>125</v>
      </c>
    </row>
    <row r="483" s="13" customFormat="1">
      <c r="A483" s="13"/>
      <c r="B483" s="253"/>
      <c r="C483" s="254"/>
      <c r="D483" s="248" t="s">
        <v>138</v>
      </c>
      <c r="E483" s="255" t="s">
        <v>1</v>
      </c>
      <c r="F483" s="256" t="s">
        <v>382</v>
      </c>
      <c r="G483" s="254"/>
      <c r="H483" s="257">
        <v>12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3" t="s">
        <v>138</v>
      </c>
      <c r="AU483" s="263" t="s">
        <v>84</v>
      </c>
      <c r="AV483" s="13" t="s">
        <v>84</v>
      </c>
      <c r="AW483" s="13" t="s">
        <v>31</v>
      </c>
      <c r="AX483" s="13" t="s">
        <v>74</v>
      </c>
      <c r="AY483" s="263" t="s">
        <v>125</v>
      </c>
    </row>
    <row r="484" s="14" customFormat="1">
      <c r="A484" s="14"/>
      <c r="B484" s="264"/>
      <c r="C484" s="265"/>
      <c r="D484" s="248" t="s">
        <v>138</v>
      </c>
      <c r="E484" s="266" t="s">
        <v>1</v>
      </c>
      <c r="F484" s="267" t="s">
        <v>152</v>
      </c>
      <c r="G484" s="265"/>
      <c r="H484" s="268">
        <v>70</v>
      </c>
      <c r="I484" s="269"/>
      <c r="J484" s="265"/>
      <c r="K484" s="265"/>
      <c r="L484" s="270"/>
      <c r="M484" s="271"/>
      <c r="N484" s="272"/>
      <c r="O484" s="272"/>
      <c r="P484" s="272"/>
      <c r="Q484" s="272"/>
      <c r="R484" s="272"/>
      <c r="S484" s="272"/>
      <c r="T484" s="27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4" t="s">
        <v>138</v>
      </c>
      <c r="AU484" s="274" t="s">
        <v>84</v>
      </c>
      <c r="AV484" s="14" t="s">
        <v>153</v>
      </c>
      <c r="AW484" s="14" t="s">
        <v>31</v>
      </c>
      <c r="AX484" s="14" t="s">
        <v>82</v>
      </c>
      <c r="AY484" s="274" t="s">
        <v>125</v>
      </c>
    </row>
    <row r="485" s="2" customFormat="1" ht="16.5" customHeight="1">
      <c r="A485" s="38"/>
      <c r="B485" s="39"/>
      <c r="C485" s="290" t="s">
        <v>721</v>
      </c>
      <c r="D485" s="290" t="s">
        <v>389</v>
      </c>
      <c r="E485" s="291" t="s">
        <v>722</v>
      </c>
      <c r="F485" s="292" t="s">
        <v>723</v>
      </c>
      <c r="G485" s="293" t="s">
        <v>332</v>
      </c>
      <c r="H485" s="294">
        <v>70</v>
      </c>
      <c r="I485" s="295"/>
      <c r="J485" s="296">
        <f>ROUND(I485*H485,2)</f>
        <v>0</v>
      </c>
      <c r="K485" s="292" t="s">
        <v>1</v>
      </c>
      <c r="L485" s="297"/>
      <c r="M485" s="298" t="s">
        <v>1</v>
      </c>
      <c r="N485" s="299" t="s">
        <v>39</v>
      </c>
      <c r="O485" s="91"/>
      <c r="P485" s="244">
        <f>O485*H485</f>
        <v>0</v>
      </c>
      <c r="Q485" s="244">
        <v>0</v>
      </c>
      <c r="R485" s="244">
        <f>Q485*H485</f>
        <v>0</v>
      </c>
      <c r="S485" s="244">
        <v>0</v>
      </c>
      <c r="T485" s="245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46" t="s">
        <v>172</v>
      </c>
      <c r="AT485" s="246" t="s">
        <v>389</v>
      </c>
      <c r="AU485" s="246" t="s">
        <v>84</v>
      </c>
      <c r="AY485" s="17" t="s">
        <v>125</v>
      </c>
      <c r="BE485" s="247">
        <f>IF(N485="základní",J485,0)</f>
        <v>0</v>
      </c>
      <c r="BF485" s="247">
        <f>IF(N485="snížená",J485,0)</f>
        <v>0</v>
      </c>
      <c r="BG485" s="247">
        <f>IF(N485="zákl. přenesená",J485,0)</f>
        <v>0</v>
      </c>
      <c r="BH485" s="247">
        <f>IF(N485="sníž. přenesená",J485,0)</f>
        <v>0</v>
      </c>
      <c r="BI485" s="247">
        <f>IF(N485="nulová",J485,0)</f>
        <v>0</v>
      </c>
      <c r="BJ485" s="17" t="s">
        <v>82</v>
      </c>
      <c r="BK485" s="247">
        <f>ROUND(I485*H485,2)</f>
        <v>0</v>
      </c>
      <c r="BL485" s="17" t="s">
        <v>153</v>
      </c>
      <c r="BM485" s="246" t="s">
        <v>724</v>
      </c>
    </row>
    <row r="486" s="2" customFormat="1">
      <c r="A486" s="38"/>
      <c r="B486" s="39"/>
      <c r="C486" s="40"/>
      <c r="D486" s="248" t="s">
        <v>135</v>
      </c>
      <c r="E486" s="40"/>
      <c r="F486" s="249" t="s">
        <v>723</v>
      </c>
      <c r="G486" s="40"/>
      <c r="H486" s="40"/>
      <c r="I486" s="144"/>
      <c r="J486" s="40"/>
      <c r="K486" s="40"/>
      <c r="L486" s="44"/>
      <c r="M486" s="250"/>
      <c r="N486" s="251"/>
      <c r="O486" s="91"/>
      <c r="P486" s="91"/>
      <c r="Q486" s="91"/>
      <c r="R486" s="91"/>
      <c r="S486" s="91"/>
      <c r="T486" s="92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135</v>
      </c>
      <c r="AU486" s="17" t="s">
        <v>84</v>
      </c>
    </row>
    <row r="487" s="2" customFormat="1">
      <c r="A487" s="38"/>
      <c r="B487" s="39"/>
      <c r="C487" s="40"/>
      <c r="D487" s="248" t="s">
        <v>136</v>
      </c>
      <c r="E487" s="40"/>
      <c r="F487" s="252" t="s">
        <v>720</v>
      </c>
      <c r="G487" s="40"/>
      <c r="H487" s="40"/>
      <c r="I487" s="144"/>
      <c r="J487" s="40"/>
      <c r="K487" s="40"/>
      <c r="L487" s="44"/>
      <c r="M487" s="250"/>
      <c r="N487" s="251"/>
      <c r="O487" s="91"/>
      <c r="P487" s="91"/>
      <c r="Q487" s="91"/>
      <c r="R487" s="91"/>
      <c r="S487" s="91"/>
      <c r="T487" s="92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136</v>
      </c>
      <c r="AU487" s="17" t="s">
        <v>84</v>
      </c>
    </row>
    <row r="488" s="13" customFormat="1">
      <c r="A488" s="13"/>
      <c r="B488" s="253"/>
      <c r="C488" s="254"/>
      <c r="D488" s="248" t="s">
        <v>138</v>
      </c>
      <c r="E488" s="255" t="s">
        <v>1</v>
      </c>
      <c r="F488" s="256" t="s">
        <v>375</v>
      </c>
      <c r="G488" s="254"/>
      <c r="H488" s="257">
        <v>61</v>
      </c>
      <c r="I488" s="258"/>
      <c r="J488" s="254"/>
      <c r="K488" s="254"/>
      <c r="L488" s="259"/>
      <c r="M488" s="260"/>
      <c r="N488" s="261"/>
      <c r="O488" s="261"/>
      <c r="P488" s="261"/>
      <c r="Q488" s="261"/>
      <c r="R488" s="261"/>
      <c r="S488" s="261"/>
      <c r="T488" s="26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3" t="s">
        <v>138</v>
      </c>
      <c r="AU488" s="263" t="s">
        <v>84</v>
      </c>
      <c r="AV488" s="13" t="s">
        <v>84</v>
      </c>
      <c r="AW488" s="13" t="s">
        <v>31</v>
      </c>
      <c r="AX488" s="13" t="s">
        <v>74</v>
      </c>
      <c r="AY488" s="263" t="s">
        <v>125</v>
      </c>
    </row>
    <row r="489" s="13" customFormat="1">
      <c r="A489" s="13"/>
      <c r="B489" s="253"/>
      <c r="C489" s="254"/>
      <c r="D489" s="248" t="s">
        <v>138</v>
      </c>
      <c r="E489" s="255" t="s">
        <v>1</v>
      </c>
      <c r="F489" s="256" t="s">
        <v>376</v>
      </c>
      <c r="G489" s="254"/>
      <c r="H489" s="257">
        <v>-3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3" t="s">
        <v>138</v>
      </c>
      <c r="AU489" s="263" t="s">
        <v>84</v>
      </c>
      <c r="AV489" s="13" t="s">
        <v>84</v>
      </c>
      <c r="AW489" s="13" t="s">
        <v>31</v>
      </c>
      <c r="AX489" s="13" t="s">
        <v>74</v>
      </c>
      <c r="AY489" s="263" t="s">
        <v>125</v>
      </c>
    </row>
    <row r="490" s="13" customFormat="1">
      <c r="A490" s="13"/>
      <c r="B490" s="253"/>
      <c r="C490" s="254"/>
      <c r="D490" s="248" t="s">
        <v>138</v>
      </c>
      <c r="E490" s="255" t="s">
        <v>1</v>
      </c>
      <c r="F490" s="256" t="s">
        <v>382</v>
      </c>
      <c r="G490" s="254"/>
      <c r="H490" s="257">
        <v>12</v>
      </c>
      <c r="I490" s="258"/>
      <c r="J490" s="254"/>
      <c r="K490" s="254"/>
      <c r="L490" s="259"/>
      <c r="M490" s="260"/>
      <c r="N490" s="261"/>
      <c r="O490" s="261"/>
      <c r="P490" s="261"/>
      <c r="Q490" s="261"/>
      <c r="R490" s="261"/>
      <c r="S490" s="261"/>
      <c r="T490" s="26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3" t="s">
        <v>138</v>
      </c>
      <c r="AU490" s="263" t="s">
        <v>84</v>
      </c>
      <c r="AV490" s="13" t="s">
        <v>84</v>
      </c>
      <c r="AW490" s="13" t="s">
        <v>31</v>
      </c>
      <c r="AX490" s="13" t="s">
        <v>74</v>
      </c>
      <c r="AY490" s="263" t="s">
        <v>125</v>
      </c>
    </row>
    <row r="491" s="14" customFormat="1">
      <c r="A491" s="14"/>
      <c r="B491" s="264"/>
      <c r="C491" s="265"/>
      <c r="D491" s="248" t="s">
        <v>138</v>
      </c>
      <c r="E491" s="266" t="s">
        <v>1</v>
      </c>
      <c r="F491" s="267" t="s">
        <v>152</v>
      </c>
      <c r="G491" s="265"/>
      <c r="H491" s="268">
        <v>70</v>
      </c>
      <c r="I491" s="269"/>
      <c r="J491" s="265"/>
      <c r="K491" s="265"/>
      <c r="L491" s="270"/>
      <c r="M491" s="271"/>
      <c r="N491" s="272"/>
      <c r="O491" s="272"/>
      <c r="P491" s="272"/>
      <c r="Q491" s="272"/>
      <c r="R491" s="272"/>
      <c r="S491" s="272"/>
      <c r="T491" s="27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4" t="s">
        <v>138</v>
      </c>
      <c r="AU491" s="274" t="s">
        <v>84</v>
      </c>
      <c r="AV491" s="14" t="s">
        <v>153</v>
      </c>
      <c r="AW491" s="14" t="s">
        <v>31</v>
      </c>
      <c r="AX491" s="14" t="s">
        <v>82</v>
      </c>
      <c r="AY491" s="274" t="s">
        <v>125</v>
      </c>
    </row>
    <row r="492" s="2" customFormat="1" ht="16.5" customHeight="1">
      <c r="A492" s="38"/>
      <c r="B492" s="39"/>
      <c r="C492" s="235" t="s">
        <v>725</v>
      </c>
      <c r="D492" s="235" t="s">
        <v>128</v>
      </c>
      <c r="E492" s="236" t="s">
        <v>726</v>
      </c>
      <c r="F492" s="237" t="s">
        <v>727</v>
      </c>
      <c r="G492" s="238" t="s">
        <v>131</v>
      </c>
      <c r="H492" s="239">
        <v>796</v>
      </c>
      <c r="I492" s="240"/>
      <c r="J492" s="241">
        <f>ROUND(I492*H492,2)</f>
        <v>0</v>
      </c>
      <c r="K492" s="237" t="s">
        <v>132</v>
      </c>
      <c r="L492" s="44"/>
      <c r="M492" s="242" t="s">
        <v>1</v>
      </c>
      <c r="N492" s="243" t="s">
        <v>39</v>
      </c>
      <c r="O492" s="91"/>
      <c r="P492" s="244">
        <f>O492*H492</f>
        <v>0</v>
      </c>
      <c r="Q492" s="244">
        <v>0</v>
      </c>
      <c r="R492" s="244">
        <f>Q492*H492</f>
        <v>0</v>
      </c>
      <c r="S492" s="244">
        <v>0</v>
      </c>
      <c r="T492" s="245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46" t="s">
        <v>153</v>
      </c>
      <c r="AT492" s="246" t="s">
        <v>128</v>
      </c>
      <c r="AU492" s="246" t="s">
        <v>84</v>
      </c>
      <c r="AY492" s="17" t="s">
        <v>125</v>
      </c>
      <c r="BE492" s="247">
        <f>IF(N492="základní",J492,0)</f>
        <v>0</v>
      </c>
      <c r="BF492" s="247">
        <f>IF(N492="snížená",J492,0)</f>
        <v>0</v>
      </c>
      <c r="BG492" s="247">
        <f>IF(N492="zákl. přenesená",J492,0)</f>
        <v>0</v>
      </c>
      <c r="BH492" s="247">
        <f>IF(N492="sníž. přenesená",J492,0)</f>
        <v>0</v>
      </c>
      <c r="BI492" s="247">
        <f>IF(N492="nulová",J492,0)</f>
        <v>0</v>
      </c>
      <c r="BJ492" s="17" t="s">
        <v>82</v>
      </c>
      <c r="BK492" s="247">
        <f>ROUND(I492*H492,2)</f>
        <v>0</v>
      </c>
      <c r="BL492" s="17" t="s">
        <v>153</v>
      </c>
      <c r="BM492" s="246" t="s">
        <v>728</v>
      </c>
    </row>
    <row r="493" s="2" customFormat="1">
      <c r="A493" s="38"/>
      <c r="B493" s="39"/>
      <c r="C493" s="40"/>
      <c r="D493" s="248" t="s">
        <v>135</v>
      </c>
      <c r="E493" s="40"/>
      <c r="F493" s="249" t="s">
        <v>729</v>
      </c>
      <c r="G493" s="40"/>
      <c r="H493" s="40"/>
      <c r="I493" s="144"/>
      <c r="J493" s="40"/>
      <c r="K493" s="40"/>
      <c r="L493" s="44"/>
      <c r="M493" s="250"/>
      <c r="N493" s="251"/>
      <c r="O493" s="91"/>
      <c r="P493" s="91"/>
      <c r="Q493" s="91"/>
      <c r="R493" s="91"/>
      <c r="S493" s="91"/>
      <c r="T493" s="92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135</v>
      </c>
      <c r="AU493" s="17" t="s">
        <v>84</v>
      </c>
    </row>
    <row r="494" s="13" customFormat="1">
      <c r="A494" s="13"/>
      <c r="B494" s="253"/>
      <c r="C494" s="254"/>
      <c r="D494" s="248" t="s">
        <v>138</v>
      </c>
      <c r="E494" s="255" t="s">
        <v>1</v>
      </c>
      <c r="F494" s="256" t="s">
        <v>290</v>
      </c>
      <c r="G494" s="254"/>
      <c r="H494" s="257">
        <v>610</v>
      </c>
      <c r="I494" s="258"/>
      <c r="J494" s="254"/>
      <c r="K494" s="254"/>
      <c r="L494" s="259"/>
      <c r="M494" s="260"/>
      <c r="N494" s="261"/>
      <c r="O494" s="261"/>
      <c r="P494" s="261"/>
      <c r="Q494" s="261"/>
      <c r="R494" s="261"/>
      <c r="S494" s="261"/>
      <c r="T494" s="26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3" t="s">
        <v>138</v>
      </c>
      <c r="AU494" s="263" t="s">
        <v>84</v>
      </c>
      <c r="AV494" s="13" t="s">
        <v>84</v>
      </c>
      <c r="AW494" s="13" t="s">
        <v>31</v>
      </c>
      <c r="AX494" s="13" t="s">
        <v>74</v>
      </c>
      <c r="AY494" s="263" t="s">
        <v>125</v>
      </c>
    </row>
    <row r="495" s="13" customFormat="1">
      <c r="A495" s="13"/>
      <c r="B495" s="253"/>
      <c r="C495" s="254"/>
      <c r="D495" s="248" t="s">
        <v>138</v>
      </c>
      <c r="E495" s="255" t="s">
        <v>1</v>
      </c>
      <c r="F495" s="256" t="s">
        <v>295</v>
      </c>
      <c r="G495" s="254"/>
      <c r="H495" s="257">
        <v>186</v>
      </c>
      <c r="I495" s="258"/>
      <c r="J495" s="254"/>
      <c r="K495" s="254"/>
      <c r="L495" s="259"/>
      <c r="M495" s="260"/>
      <c r="N495" s="261"/>
      <c r="O495" s="261"/>
      <c r="P495" s="261"/>
      <c r="Q495" s="261"/>
      <c r="R495" s="261"/>
      <c r="S495" s="261"/>
      <c r="T495" s="26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3" t="s">
        <v>138</v>
      </c>
      <c r="AU495" s="263" t="s">
        <v>84</v>
      </c>
      <c r="AV495" s="13" t="s">
        <v>84</v>
      </c>
      <c r="AW495" s="13" t="s">
        <v>31</v>
      </c>
      <c r="AX495" s="13" t="s">
        <v>74</v>
      </c>
      <c r="AY495" s="263" t="s">
        <v>125</v>
      </c>
    </row>
    <row r="496" s="14" customFormat="1">
      <c r="A496" s="14"/>
      <c r="B496" s="264"/>
      <c r="C496" s="265"/>
      <c r="D496" s="248" t="s">
        <v>138</v>
      </c>
      <c r="E496" s="266" t="s">
        <v>1</v>
      </c>
      <c r="F496" s="267" t="s">
        <v>152</v>
      </c>
      <c r="G496" s="265"/>
      <c r="H496" s="268">
        <v>796</v>
      </c>
      <c r="I496" s="269"/>
      <c r="J496" s="265"/>
      <c r="K496" s="265"/>
      <c r="L496" s="270"/>
      <c r="M496" s="271"/>
      <c r="N496" s="272"/>
      <c r="O496" s="272"/>
      <c r="P496" s="272"/>
      <c r="Q496" s="272"/>
      <c r="R496" s="272"/>
      <c r="S496" s="272"/>
      <c r="T496" s="27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4" t="s">
        <v>138</v>
      </c>
      <c r="AU496" s="274" t="s">
        <v>84</v>
      </c>
      <c r="AV496" s="14" t="s">
        <v>153</v>
      </c>
      <c r="AW496" s="14" t="s">
        <v>31</v>
      </c>
      <c r="AX496" s="14" t="s">
        <v>82</v>
      </c>
      <c r="AY496" s="274" t="s">
        <v>125</v>
      </c>
    </row>
    <row r="497" s="2" customFormat="1" ht="21.75" customHeight="1">
      <c r="A497" s="38"/>
      <c r="B497" s="39"/>
      <c r="C497" s="235" t="s">
        <v>730</v>
      </c>
      <c r="D497" s="235" t="s">
        <v>128</v>
      </c>
      <c r="E497" s="236" t="s">
        <v>731</v>
      </c>
      <c r="F497" s="237" t="s">
        <v>732</v>
      </c>
      <c r="G497" s="238" t="s">
        <v>245</v>
      </c>
      <c r="H497" s="239">
        <v>2141.48</v>
      </c>
      <c r="I497" s="240"/>
      <c r="J497" s="241">
        <f>ROUND(I497*H497,2)</f>
        <v>0</v>
      </c>
      <c r="K497" s="237" t="s">
        <v>132</v>
      </c>
      <c r="L497" s="44"/>
      <c r="M497" s="242" t="s">
        <v>1</v>
      </c>
      <c r="N497" s="243" t="s">
        <v>39</v>
      </c>
      <c r="O497" s="91"/>
      <c r="P497" s="244">
        <f>O497*H497</f>
        <v>0</v>
      </c>
      <c r="Q497" s="244">
        <v>0</v>
      </c>
      <c r="R497" s="244">
        <f>Q497*H497</f>
        <v>0</v>
      </c>
      <c r="S497" s="244">
        <v>0</v>
      </c>
      <c r="T497" s="245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46" t="s">
        <v>153</v>
      </c>
      <c r="AT497" s="246" t="s">
        <v>128</v>
      </c>
      <c r="AU497" s="246" t="s">
        <v>84</v>
      </c>
      <c r="AY497" s="17" t="s">
        <v>125</v>
      </c>
      <c r="BE497" s="247">
        <f>IF(N497="základní",J497,0)</f>
        <v>0</v>
      </c>
      <c r="BF497" s="247">
        <f>IF(N497="snížená",J497,0)</f>
        <v>0</v>
      </c>
      <c r="BG497" s="247">
        <f>IF(N497="zákl. přenesená",J497,0)</f>
        <v>0</v>
      </c>
      <c r="BH497" s="247">
        <f>IF(N497="sníž. přenesená",J497,0)</f>
        <v>0</v>
      </c>
      <c r="BI497" s="247">
        <f>IF(N497="nulová",J497,0)</f>
        <v>0</v>
      </c>
      <c r="BJ497" s="17" t="s">
        <v>82</v>
      </c>
      <c r="BK497" s="247">
        <f>ROUND(I497*H497,2)</f>
        <v>0</v>
      </c>
      <c r="BL497" s="17" t="s">
        <v>153</v>
      </c>
      <c r="BM497" s="246" t="s">
        <v>733</v>
      </c>
    </row>
    <row r="498" s="2" customFormat="1">
      <c r="A498" s="38"/>
      <c r="B498" s="39"/>
      <c r="C498" s="40"/>
      <c r="D498" s="248" t="s">
        <v>135</v>
      </c>
      <c r="E498" s="40"/>
      <c r="F498" s="249" t="s">
        <v>734</v>
      </c>
      <c r="G498" s="40"/>
      <c r="H498" s="40"/>
      <c r="I498" s="144"/>
      <c r="J498" s="40"/>
      <c r="K498" s="40"/>
      <c r="L498" s="44"/>
      <c r="M498" s="250"/>
      <c r="N498" s="251"/>
      <c r="O498" s="91"/>
      <c r="P498" s="91"/>
      <c r="Q498" s="91"/>
      <c r="R498" s="91"/>
      <c r="S498" s="91"/>
      <c r="T498" s="92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135</v>
      </c>
      <c r="AU498" s="17" t="s">
        <v>84</v>
      </c>
    </row>
    <row r="499" s="13" customFormat="1">
      <c r="A499" s="13"/>
      <c r="B499" s="253"/>
      <c r="C499" s="254"/>
      <c r="D499" s="248" t="s">
        <v>138</v>
      </c>
      <c r="E499" s="255" t="s">
        <v>1</v>
      </c>
      <c r="F499" s="256" t="s">
        <v>249</v>
      </c>
      <c r="G499" s="254"/>
      <c r="H499" s="257">
        <v>2068</v>
      </c>
      <c r="I499" s="258"/>
      <c r="J499" s="254"/>
      <c r="K499" s="254"/>
      <c r="L499" s="259"/>
      <c r="M499" s="260"/>
      <c r="N499" s="261"/>
      <c r="O499" s="261"/>
      <c r="P499" s="261"/>
      <c r="Q499" s="261"/>
      <c r="R499" s="261"/>
      <c r="S499" s="261"/>
      <c r="T499" s="26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3" t="s">
        <v>138</v>
      </c>
      <c r="AU499" s="263" t="s">
        <v>84</v>
      </c>
      <c r="AV499" s="13" t="s">
        <v>84</v>
      </c>
      <c r="AW499" s="13" t="s">
        <v>31</v>
      </c>
      <c r="AX499" s="13" t="s">
        <v>74</v>
      </c>
      <c r="AY499" s="263" t="s">
        <v>125</v>
      </c>
    </row>
    <row r="500" s="13" customFormat="1">
      <c r="A500" s="13"/>
      <c r="B500" s="253"/>
      <c r="C500" s="254"/>
      <c r="D500" s="248" t="s">
        <v>138</v>
      </c>
      <c r="E500" s="255" t="s">
        <v>1</v>
      </c>
      <c r="F500" s="256" t="s">
        <v>250</v>
      </c>
      <c r="G500" s="254"/>
      <c r="H500" s="257">
        <v>4.5999999999999996</v>
      </c>
      <c r="I500" s="258"/>
      <c r="J500" s="254"/>
      <c r="K500" s="254"/>
      <c r="L500" s="259"/>
      <c r="M500" s="260"/>
      <c r="N500" s="261"/>
      <c r="O500" s="261"/>
      <c r="P500" s="261"/>
      <c r="Q500" s="261"/>
      <c r="R500" s="261"/>
      <c r="S500" s="261"/>
      <c r="T500" s="26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3" t="s">
        <v>138</v>
      </c>
      <c r="AU500" s="263" t="s">
        <v>84</v>
      </c>
      <c r="AV500" s="13" t="s">
        <v>84</v>
      </c>
      <c r="AW500" s="13" t="s">
        <v>31</v>
      </c>
      <c r="AX500" s="13" t="s">
        <v>74</v>
      </c>
      <c r="AY500" s="263" t="s">
        <v>125</v>
      </c>
    </row>
    <row r="501" s="13" customFormat="1">
      <c r="A501" s="13"/>
      <c r="B501" s="253"/>
      <c r="C501" s="254"/>
      <c r="D501" s="248" t="s">
        <v>138</v>
      </c>
      <c r="E501" s="255" t="s">
        <v>1</v>
      </c>
      <c r="F501" s="256" t="s">
        <v>251</v>
      </c>
      <c r="G501" s="254"/>
      <c r="H501" s="257">
        <v>18</v>
      </c>
      <c r="I501" s="258"/>
      <c r="J501" s="254"/>
      <c r="K501" s="254"/>
      <c r="L501" s="259"/>
      <c r="M501" s="260"/>
      <c r="N501" s="261"/>
      <c r="O501" s="261"/>
      <c r="P501" s="261"/>
      <c r="Q501" s="261"/>
      <c r="R501" s="261"/>
      <c r="S501" s="261"/>
      <c r="T501" s="26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3" t="s">
        <v>138</v>
      </c>
      <c r="AU501" s="263" t="s">
        <v>84</v>
      </c>
      <c r="AV501" s="13" t="s">
        <v>84</v>
      </c>
      <c r="AW501" s="13" t="s">
        <v>31</v>
      </c>
      <c r="AX501" s="13" t="s">
        <v>74</v>
      </c>
      <c r="AY501" s="263" t="s">
        <v>125</v>
      </c>
    </row>
    <row r="502" s="13" customFormat="1">
      <c r="A502" s="13"/>
      <c r="B502" s="253"/>
      <c r="C502" s="254"/>
      <c r="D502" s="248" t="s">
        <v>138</v>
      </c>
      <c r="E502" s="255" t="s">
        <v>1</v>
      </c>
      <c r="F502" s="256" t="s">
        <v>735</v>
      </c>
      <c r="G502" s="254"/>
      <c r="H502" s="257">
        <v>50.880000000000003</v>
      </c>
      <c r="I502" s="258"/>
      <c r="J502" s="254"/>
      <c r="K502" s="254"/>
      <c r="L502" s="259"/>
      <c r="M502" s="260"/>
      <c r="N502" s="261"/>
      <c r="O502" s="261"/>
      <c r="P502" s="261"/>
      <c r="Q502" s="261"/>
      <c r="R502" s="261"/>
      <c r="S502" s="261"/>
      <c r="T502" s="26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3" t="s">
        <v>138</v>
      </c>
      <c r="AU502" s="263" t="s">
        <v>84</v>
      </c>
      <c r="AV502" s="13" t="s">
        <v>84</v>
      </c>
      <c r="AW502" s="13" t="s">
        <v>31</v>
      </c>
      <c r="AX502" s="13" t="s">
        <v>74</v>
      </c>
      <c r="AY502" s="263" t="s">
        <v>125</v>
      </c>
    </row>
    <row r="503" s="14" customFormat="1">
      <c r="A503" s="14"/>
      <c r="B503" s="264"/>
      <c r="C503" s="265"/>
      <c r="D503" s="248" t="s">
        <v>138</v>
      </c>
      <c r="E503" s="266" t="s">
        <v>1</v>
      </c>
      <c r="F503" s="267" t="s">
        <v>152</v>
      </c>
      <c r="G503" s="265"/>
      <c r="H503" s="268">
        <v>2141.48</v>
      </c>
      <c r="I503" s="269"/>
      <c r="J503" s="265"/>
      <c r="K503" s="265"/>
      <c r="L503" s="270"/>
      <c r="M503" s="271"/>
      <c r="N503" s="272"/>
      <c r="O503" s="272"/>
      <c r="P503" s="272"/>
      <c r="Q503" s="272"/>
      <c r="R503" s="272"/>
      <c r="S503" s="272"/>
      <c r="T503" s="27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4" t="s">
        <v>138</v>
      </c>
      <c r="AU503" s="274" t="s">
        <v>84</v>
      </c>
      <c r="AV503" s="14" t="s">
        <v>153</v>
      </c>
      <c r="AW503" s="14" t="s">
        <v>31</v>
      </c>
      <c r="AX503" s="14" t="s">
        <v>82</v>
      </c>
      <c r="AY503" s="274" t="s">
        <v>125</v>
      </c>
    </row>
    <row r="504" s="2" customFormat="1" ht="21.75" customHeight="1">
      <c r="A504" s="38"/>
      <c r="B504" s="39"/>
      <c r="C504" s="235" t="s">
        <v>736</v>
      </c>
      <c r="D504" s="235" t="s">
        <v>128</v>
      </c>
      <c r="E504" s="236" t="s">
        <v>737</v>
      </c>
      <c r="F504" s="237" t="s">
        <v>738</v>
      </c>
      <c r="G504" s="238" t="s">
        <v>245</v>
      </c>
      <c r="H504" s="239">
        <v>434</v>
      </c>
      <c r="I504" s="240"/>
      <c r="J504" s="241">
        <f>ROUND(I504*H504,2)</f>
        <v>0</v>
      </c>
      <c r="K504" s="237" t="s">
        <v>132</v>
      </c>
      <c r="L504" s="44"/>
      <c r="M504" s="242" t="s">
        <v>1</v>
      </c>
      <c r="N504" s="243" t="s">
        <v>39</v>
      </c>
      <c r="O504" s="91"/>
      <c r="P504" s="244">
        <f>O504*H504</f>
        <v>0</v>
      </c>
      <c r="Q504" s="244">
        <v>0</v>
      </c>
      <c r="R504" s="244">
        <f>Q504*H504</f>
        <v>0</v>
      </c>
      <c r="S504" s="244">
        <v>0</v>
      </c>
      <c r="T504" s="245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46" t="s">
        <v>153</v>
      </c>
      <c r="AT504" s="246" t="s">
        <v>128</v>
      </c>
      <c r="AU504" s="246" t="s">
        <v>84</v>
      </c>
      <c r="AY504" s="17" t="s">
        <v>125</v>
      </c>
      <c r="BE504" s="247">
        <f>IF(N504="základní",J504,0)</f>
        <v>0</v>
      </c>
      <c r="BF504" s="247">
        <f>IF(N504="snížená",J504,0)</f>
        <v>0</v>
      </c>
      <c r="BG504" s="247">
        <f>IF(N504="zákl. přenesená",J504,0)</f>
        <v>0</v>
      </c>
      <c r="BH504" s="247">
        <f>IF(N504="sníž. přenesená",J504,0)</f>
        <v>0</v>
      </c>
      <c r="BI504" s="247">
        <f>IF(N504="nulová",J504,0)</f>
        <v>0</v>
      </c>
      <c r="BJ504" s="17" t="s">
        <v>82</v>
      </c>
      <c r="BK504" s="247">
        <f>ROUND(I504*H504,2)</f>
        <v>0</v>
      </c>
      <c r="BL504" s="17" t="s">
        <v>153</v>
      </c>
      <c r="BM504" s="246" t="s">
        <v>739</v>
      </c>
    </row>
    <row r="505" s="2" customFormat="1">
      <c r="A505" s="38"/>
      <c r="B505" s="39"/>
      <c r="C505" s="40"/>
      <c r="D505" s="248" t="s">
        <v>135</v>
      </c>
      <c r="E505" s="40"/>
      <c r="F505" s="249" t="s">
        <v>740</v>
      </c>
      <c r="G505" s="40"/>
      <c r="H505" s="40"/>
      <c r="I505" s="144"/>
      <c r="J505" s="40"/>
      <c r="K505" s="40"/>
      <c r="L505" s="44"/>
      <c r="M505" s="250"/>
      <c r="N505" s="251"/>
      <c r="O505" s="91"/>
      <c r="P505" s="91"/>
      <c r="Q505" s="91"/>
      <c r="R505" s="91"/>
      <c r="S505" s="91"/>
      <c r="T505" s="92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135</v>
      </c>
      <c r="AU505" s="17" t="s">
        <v>84</v>
      </c>
    </row>
    <row r="506" s="13" customFormat="1">
      <c r="A506" s="13"/>
      <c r="B506" s="253"/>
      <c r="C506" s="254"/>
      <c r="D506" s="248" t="s">
        <v>138</v>
      </c>
      <c r="E506" s="255" t="s">
        <v>1</v>
      </c>
      <c r="F506" s="256" t="s">
        <v>276</v>
      </c>
      <c r="G506" s="254"/>
      <c r="H506" s="257">
        <v>434</v>
      </c>
      <c r="I506" s="258"/>
      <c r="J506" s="254"/>
      <c r="K506" s="254"/>
      <c r="L506" s="259"/>
      <c r="M506" s="260"/>
      <c r="N506" s="261"/>
      <c r="O506" s="261"/>
      <c r="P506" s="261"/>
      <c r="Q506" s="261"/>
      <c r="R506" s="261"/>
      <c r="S506" s="261"/>
      <c r="T506" s="26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3" t="s">
        <v>138</v>
      </c>
      <c r="AU506" s="263" t="s">
        <v>84</v>
      </c>
      <c r="AV506" s="13" t="s">
        <v>84</v>
      </c>
      <c r="AW506" s="13" t="s">
        <v>31</v>
      </c>
      <c r="AX506" s="13" t="s">
        <v>82</v>
      </c>
      <c r="AY506" s="263" t="s">
        <v>125</v>
      </c>
    </row>
    <row r="507" s="12" customFormat="1" ht="22.8" customHeight="1">
      <c r="A507" s="12"/>
      <c r="B507" s="219"/>
      <c r="C507" s="220"/>
      <c r="D507" s="221" t="s">
        <v>73</v>
      </c>
      <c r="E507" s="233" t="s">
        <v>741</v>
      </c>
      <c r="F507" s="233" t="s">
        <v>742</v>
      </c>
      <c r="G507" s="220"/>
      <c r="H507" s="220"/>
      <c r="I507" s="223"/>
      <c r="J507" s="234">
        <f>BK507</f>
        <v>0</v>
      </c>
      <c r="K507" s="220"/>
      <c r="L507" s="225"/>
      <c r="M507" s="226"/>
      <c r="N507" s="227"/>
      <c r="O507" s="227"/>
      <c r="P507" s="228">
        <f>SUM(P508:P578)</f>
        <v>0</v>
      </c>
      <c r="Q507" s="227"/>
      <c r="R507" s="228">
        <f>SUM(R508:R578)</f>
        <v>0</v>
      </c>
      <c r="S507" s="227"/>
      <c r="T507" s="229">
        <f>SUM(T508:T578)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30" t="s">
        <v>82</v>
      </c>
      <c r="AT507" s="231" t="s">
        <v>73</v>
      </c>
      <c r="AU507" s="231" t="s">
        <v>82</v>
      </c>
      <c r="AY507" s="230" t="s">
        <v>125</v>
      </c>
      <c r="BK507" s="232">
        <f>SUM(BK508:BK578)</f>
        <v>0</v>
      </c>
    </row>
    <row r="508" s="2" customFormat="1" ht="16.5" customHeight="1">
      <c r="A508" s="38"/>
      <c r="B508" s="39"/>
      <c r="C508" s="235" t="s">
        <v>743</v>
      </c>
      <c r="D508" s="235" t="s">
        <v>128</v>
      </c>
      <c r="E508" s="236" t="s">
        <v>744</v>
      </c>
      <c r="F508" s="237" t="s">
        <v>745</v>
      </c>
      <c r="G508" s="238" t="s">
        <v>746</v>
      </c>
      <c r="H508" s="239">
        <v>3982.172</v>
      </c>
      <c r="I508" s="240"/>
      <c r="J508" s="241">
        <f>ROUND(I508*H508,2)</f>
        <v>0</v>
      </c>
      <c r="K508" s="237" t="s">
        <v>132</v>
      </c>
      <c r="L508" s="44"/>
      <c r="M508" s="242" t="s">
        <v>1</v>
      </c>
      <c r="N508" s="243" t="s">
        <v>39</v>
      </c>
      <c r="O508" s="91"/>
      <c r="P508" s="244">
        <f>O508*H508</f>
        <v>0</v>
      </c>
      <c r="Q508" s="244">
        <v>0</v>
      </c>
      <c r="R508" s="244">
        <f>Q508*H508</f>
        <v>0</v>
      </c>
      <c r="S508" s="244">
        <v>0</v>
      </c>
      <c r="T508" s="245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46" t="s">
        <v>153</v>
      </c>
      <c r="AT508" s="246" t="s">
        <v>128</v>
      </c>
      <c r="AU508" s="246" t="s">
        <v>84</v>
      </c>
      <c r="AY508" s="17" t="s">
        <v>125</v>
      </c>
      <c r="BE508" s="247">
        <f>IF(N508="základní",J508,0)</f>
        <v>0</v>
      </c>
      <c r="BF508" s="247">
        <f>IF(N508="snížená",J508,0)</f>
        <v>0</v>
      </c>
      <c r="BG508" s="247">
        <f>IF(N508="zákl. přenesená",J508,0)</f>
        <v>0</v>
      </c>
      <c r="BH508" s="247">
        <f>IF(N508="sníž. přenesená",J508,0)</f>
        <v>0</v>
      </c>
      <c r="BI508" s="247">
        <f>IF(N508="nulová",J508,0)</f>
        <v>0</v>
      </c>
      <c r="BJ508" s="17" t="s">
        <v>82</v>
      </c>
      <c r="BK508" s="247">
        <f>ROUND(I508*H508,2)</f>
        <v>0</v>
      </c>
      <c r="BL508" s="17" t="s">
        <v>153</v>
      </c>
      <c r="BM508" s="246" t="s">
        <v>747</v>
      </c>
    </row>
    <row r="509" s="2" customFormat="1">
      <c r="A509" s="38"/>
      <c r="B509" s="39"/>
      <c r="C509" s="40"/>
      <c r="D509" s="248" t="s">
        <v>135</v>
      </c>
      <c r="E509" s="40"/>
      <c r="F509" s="249" t="s">
        <v>748</v>
      </c>
      <c r="G509" s="40"/>
      <c r="H509" s="40"/>
      <c r="I509" s="144"/>
      <c r="J509" s="40"/>
      <c r="K509" s="40"/>
      <c r="L509" s="44"/>
      <c r="M509" s="250"/>
      <c r="N509" s="251"/>
      <c r="O509" s="91"/>
      <c r="P509" s="91"/>
      <c r="Q509" s="91"/>
      <c r="R509" s="91"/>
      <c r="S509" s="91"/>
      <c r="T509" s="92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135</v>
      </c>
      <c r="AU509" s="17" t="s">
        <v>84</v>
      </c>
    </row>
    <row r="510" s="13" customFormat="1">
      <c r="A510" s="13"/>
      <c r="B510" s="253"/>
      <c r="C510" s="254"/>
      <c r="D510" s="248" t="s">
        <v>138</v>
      </c>
      <c r="E510" s="255" t="s">
        <v>1</v>
      </c>
      <c r="F510" s="256" t="s">
        <v>749</v>
      </c>
      <c r="G510" s="254"/>
      <c r="H510" s="257">
        <v>167.112</v>
      </c>
      <c r="I510" s="258"/>
      <c r="J510" s="254"/>
      <c r="K510" s="254"/>
      <c r="L510" s="259"/>
      <c r="M510" s="260"/>
      <c r="N510" s="261"/>
      <c r="O510" s="261"/>
      <c r="P510" s="261"/>
      <c r="Q510" s="261"/>
      <c r="R510" s="261"/>
      <c r="S510" s="261"/>
      <c r="T510" s="26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3" t="s">
        <v>138</v>
      </c>
      <c r="AU510" s="263" t="s">
        <v>84</v>
      </c>
      <c r="AV510" s="13" t="s">
        <v>84</v>
      </c>
      <c r="AW510" s="13" t="s">
        <v>31</v>
      </c>
      <c r="AX510" s="13" t="s">
        <v>74</v>
      </c>
      <c r="AY510" s="263" t="s">
        <v>125</v>
      </c>
    </row>
    <row r="511" s="13" customFormat="1">
      <c r="A511" s="13"/>
      <c r="B511" s="253"/>
      <c r="C511" s="254"/>
      <c r="D511" s="248" t="s">
        <v>138</v>
      </c>
      <c r="E511" s="255" t="s">
        <v>1</v>
      </c>
      <c r="F511" s="256" t="s">
        <v>750</v>
      </c>
      <c r="G511" s="254"/>
      <c r="H511" s="257">
        <v>33.198</v>
      </c>
      <c r="I511" s="258"/>
      <c r="J511" s="254"/>
      <c r="K511" s="254"/>
      <c r="L511" s="259"/>
      <c r="M511" s="260"/>
      <c r="N511" s="261"/>
      <c r="O511" s="261"/>
      <c r="P511" s="261"/>
      <c r="Q511" s="261"/>
      <c r="R511" s="261"/>
      <c r="S511" s="261"/>
      <c r="T511" s="26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3" t="s">
        <v>138</v>
      </c>
      <c r="AU511" s="263" t="s">
        <v>84</v>
      </c>
      <c r="AV511" s="13" t="s">
        <v>84</v>
      </c>
      <c r="AW511" s="13" t="s">
        <v>31</v>
      </c>
      <c r="AX511" s="13" t="s">
        <v>74</v>
      </c>
      <c r="AY511" s="263" t="s">
        <v>125</v>
      </c>
    </row>
    <row r="512" s="13" customFormat="1">
      <c r="A512" s="13"/>
      <c r="B512" s="253"/>
      <c r="C512" s="254"/>
      <c r="D512" s="248" t="s">
        <v>138</v>
      </c>
      <c r="E512" s="255" t="s">
        <v>1</v>
      </c>
      <c r="F512" s="256" t="s">
        <v>751</v>
      </c>
      <c r="G512" s="254"/>
      <c r="H512" s="257">
        <v>251.75700000000001</v>
      </c>
      <c r="I512" s="258"/>
      <c r="J512" s="254"/>
      <c r="K512" s="254"/>
      <c r="L512" s="259"/>
      <c r="M512" s="260"/>
      <c r="N512" s="261"/>
      <c r="O512" s="261"/>
      <c r="P512" s="261"/>
      <c r="Q512" s="261"/>
      <c r="R512" s="261"/>
      <c r="S512" s="261"/>
      <c r="T512" s="26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3" t="s">
        <v>138</v>
      </c>
      <c r="AU512" s="263" t="s">
        <v>84</v>
      </c>
      <c r="AV512" s="13" t="s">
        <v>84</v>
      </c>
      <c r="AW512" s="13" t="s">
        <v>31</v>
      </c>
      <c r="AX512" s="13" t="s">
        <v>74</v>
      </c>
      <c r="AY512" s="263" t="s">
        <v>125</v>
      </c>
    </row>
    <row r="513" s="15" customFormat="1">
      <c r="A513" s="15"/>
      <c r="B513" s="279"/>
      <c r="C513" s="280"/>
      <c r="D513" s="248" t="s">
        <v>138</v>
      </c>
      <c r="E513" s="281" t="s">
        <v>1</v>
      </c>
      <c r="F513" s="282" t="s">
        <v>262</v>
      </c>
      <c r="G513" s="280"/>
      <c r="H513" s="283">
        <v>452.06700000000001</v>
      </c>
      <c r="I513" s="284"/>
      <c r="J513" s="280"/>
      <c r="K513" s="280"/>
      <c r="L513" s="285"/>
      <c r="M513" s="286"/>
      <c r="N513" s="287"/>
      <c r="O513" s="287"/>
      <c r="P513" s="287"/>
      <c r="Q513" s="287"/>
      <c r="R513" s="287"/>
      <c r="S513" s="287"/>
      <c r="T513" s="288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89" t="s">
        <v>138</v>
      </c>
      <c r="AU513" s="289" t="s">
        <v>84</v>
      </c>
      <c r="AV513" s="15" t="s">
        <v>145</v>
      </c>
      <c r="AW513" s="15" t="s">
        <v>31</v>
      </c>
      <c r="AX513" s="15" t="s">
        <v>74</v>
      </c>
      <c r="AY513" s="289" t="s">
        <v>125</v>
      </c>
    </row>
    <row r="514" s="13" customFormat="1">
      <c r="A514" s="13"/>
      <c r="B514" s="253"/>
      <c r="C514" s="254"/>
      <c r="D514" s="248" t="s">
        <v>138</v>
      </c>
      <c r="E514" s="255" t="s">
        <v>1</v>
      </c>
      <c r="F514" s="256" t="s">
        <v>752</v>
      </c>
      <c r="G514" s="254"/>
      <c r="H514" s="257">
        <v>775.5</v>
      </c>
      <c r="I514" s="258"/>
      <c r="J514" s="254"/>
      <c r="K514" s="254"/>
      <c r="L514" s="259"/>
      <c r="M514" s="260"/>
      <c r="N514" s="261"/>
      <c r="O514" s="261"/>
      <c r="P514" s="261"/>
      <c r="Q514" s="261"/>
      <c r="R514" s="261"/>
      <c r="S514" s="261"/>
      <c r="T514" s="26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3" t="s">
        <v>138</v>
      </c>
      <c r="AU514" s="263" t="s">
        <v>84</v>
      </c>
      <c r="AV514" s="13" t="s">
        <v>84</v>
      </c>
      <c r="AW514" s="13" t="s">
        <v>31</v>
      </c>
      <c r="AX514" s="13" t="s">
        <v>74</v>
      </c>
      <c r="AY514" s="263" t="s">
        <v>125</v>
      </c>
    </row>
    <row r="515" s="13" customFormat="1">
      <c r="A515" s="13"/>
      <c r="B515" s="253"/>
      <c r="C515" s="254"/>
      <c r="D515" s="248" t="s">
        <v>138</v>
      </c>
      <c r="E515" s="255" t="s">
        <v>1</v>
      </c>
      <c r="F515" s="256" t="s">
        <v>753</v>
      </c>
      <c r="G515" s="254"/>
      <c r="H515" s="257">
        <v>1.7250000000000001</v>
      </c>
      <c r="I515" s="258"/>
      <c r="J515" s="254"/>
      <c r="K515" s="254"/>
      <c r="L515" s="259"/>
      <c r="M515" s="260"/>
      <c r="N515" s="261"/>
      <c r="O515" s="261"/>
      <c r="P515" s="261"/>
      <c r="Q515" s="261"/>
      <c r="R515" s="261"/>
      <c r="S515" s="261"/>
      <c r="T515" s="26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3" t="s">
        <v>138</v>
      </c>
      <c r="AU515" s="263" t="s">
        <v>84</v>
      </c>
      <c r="AV515" s="13" t="s">
        <v>84</v>
      </c>
      <c r="AW515" s="13" t="s">
        <v>31</v>
      </c>
      <c r="AX515" s="13" t="s">
        <v>74</v>
      </c>
      <c r="AY515" s="263" t="s">
        <v>125</v>
      </c>
    </row>
    <row r="516" s="13" customFormat="1">
      <c r="A516" s="13"/>
      <c r="B516" s="253"/>
      <c r="C516" s="254"/>
      <c r="D516" s="248" t="s">
        <v>138</v>
      </c>
      <c r="E516" s="255" t="s">
        <v>1</v>
      </c>
      <c r="F516" s="256" t="s">
        <v>754</v>
      </c>
      <c r="G516" s="254"/>
      <c r="H516" s="257">
        <v>6.75</v>
      </c>
      <c r="I516" s="258"/>
      <c r="J516" s="254"/>
      <c r="K516" s="254"/>
      <c r="L516" s="259"/>
      <c r="M516" s="260"/>
      <c r="N516" s="261"/>
      <c r="O516" s="261"/>
      <c r="P516" s="261"/>
      <c r="Q516" s="261"/>
      <c r="R516" s="261"/>
      <c r="S516" s="261"/>
      <c r="T516" s="26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3" t="s">
        <v>138</v>
      </c>
      <c r="AU516" s="263" t="s">
        <v>84</v>
      </c>
      <c r="AV516" s="13" t="s">
        <v>84</v>
      </c>
      <c r="AW516" s="13" t="s">
        <v>31</v>
      </c>
      <c r="AX516" s="13" t="s">
        <v>74</v>
      </c>
      <c r="AY516" s="263" t="s">
        <v>125</v>
      </c>
    </row>
    <row r="517" s="13" customFormat="1">
      <c r="A517" s="13"/>
      <c r="B517" s="253"/>
      <c r="C517" s="254"/>
      <c r="D517" s="248" t="s">
        <v>138</v>
      </c>
      <c r="E517" s="255" t="s">
        <v>1</v>
      </c>
      <c r="F517" s="256" t="s">
        <v>755</v>
      </c>
      <c r="G517" s="254"/>
      <c r="H517" s="257">
        <v>189.90000000000001</v>
      </c>
      <c r="I517" s="258"/>
      <c r="J517" s="254"/>
      <c r="K517" s="254"/>
      <c r="L517" s="259"/>
      <c r="M517" s="260"/>
      <c r="N517" s="261"/>
      <c r="O517" s="261"/>
      <c r="P517" s="261"/>
      <c r="Q517" s="261"/>
      <c r="R517" s="261"/>
      <c r="S517" s="261"/>
      <c r="T517" s="26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3" t="s">
        <v>138</v>
      </c>
      <c r="AU517" s="263" t="s">
        <v>84</v>
      </c>
      <c r="AV517" s="13" t="s">
        <v>84</v>
      </c>
      <c r="AW517" s="13" t="s">
        <v>31</v>
      </c>
      <c r="AX517" s="13" t="s">
        <v>74</v>
      </c>
      <c r="AY517" s="263" t="s">
        <v>125</v>
      </c>
    </row>
    <row r="518" s="13" customFormat="1">
      <c r="A518" s="13"/>
      <c r="B518" s="253"/>
      <c r="C518" s="254"/>
      <c r="D518" s="248" t="s">
        <v>138</v>
      </c>
      <c r="E518" s="255" t="s">
        <v>1</v>
      </c>
      <c r="F518" s="256" t="s">
        <v>756</v>
      </c>
      <c r="G518" s="254"/>
      <c r="H518" s="257">
        <v>37.725000000000001</v>
      </c>
      <c r="I518" s="258"/>
      <c r="J518" s="254"/>
      <c r="K518" s="254"/>
      <c r="L518" s="259"/>
      <c r="M518" s="260"/>
      <c r="N518" s="261"/>
      <c r="O518" s="261"/>
      <c r="P518" s="261"/>
      <c r="Q518" s="261"/>
      <c r="R518" s="261"/>
      <c r="S518" s="261"/>
      <c r="T518" s="26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3" t="s">
        <v>138</v>
      </c>
      <c r="AU518" s="263" t="s">
        <v>84</v>
      </c>
      <c r="AV518" s="13" t="s">
        <v>84</v>
      </c>
      <c r="AW518" s="13" t="s">
        <v>31</v>
      </c>
      <c r="AX518" s="13" t="s">
        <v>74</v>
      </c>
      <c r="AY518" s="263" t="s">
        <v>125</v>
      </c>
    </row>
    <row r="519" s="13" customFormat="1">
      <c r="A519" s="13"/>
      <c r="B519" s="253"/>
      <c r="C519" s="254"/>
      <c r="D519" s="248" t="s">
        <v>138</v>
      </c>
      <c r="E519" s="255" t="s">
        <v>1</v>
      </c>
      <c r="F519" s="256" t="s">
        <v>757</v>
      </c>
      <c r="G519" s="254"/>
      <c r="H519" s="257">
        <v>572.17499999999995</v>
      </c>
      <c r="I519" s="258"/>
      <c r="J519" s="254"/>
      <c r="K519" s="254"/>
      <c r="L519" s="259"/>
      <c r="M519" s="260"/>
      <c r="N519" s="261"/>
      <c r="O519" s="261"/>
      <c r="P519" s="261"/>
      <c r="Q519" s="261"/>
      <c r="R519" s="261"/>
      <c r="S519" s="261"/>
      <c r="T519" s="26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3" t="s">
        <v>138</v>
      </c>
      <c r="AU519" s="263" t="s">
        <v>84</v>
      </c>
      <c r="AV519" s="13" t="s">
        <v>84</v>
      </c>
      <c r="AW519" s="13" t="s">
        <v>31</v>
      </c>
      <c r="AX519" s="13" t="s">
        <v>74</v>
      </c>
      <c r="AY519" s="263" t="s">
        <v>125</v>
      </c>
    </row>
    <row r="520" s="13" customFormat="1">
      <c r="A520" s="13"/>
      <c r="B520" s="253"/>
      <c r="C520" s="254"/>
      <c r="D520" s="248" t="s">
        <v>138</v>
      </c>
      <c r="E520" s="255" t="s">
        <v>1</v>
      </c>
      <c r="F520" s="256" t="s">
        <v>758</v>
      </c>
      <c r="G520" s="254"/>
      <c r="H520" s="257">
        <v>108.5</v>
      </c>
      <c r="I520" s="258"/>
      <c r="J520" s="254"/>
      <c r="K520" s="254"/>
      <c r="L520" s="259"/>
      <c r="M520" s="260"/>
      <c r="N520" s="261"/>
      <c r="O520" s="261"/>
      <c r="P520" s="261"/>
      <c r="Q520" s="261"/>
      <c r="R520" s="261"/>
      <c r="S520" s="261"/>
      <c r="T520" s="26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3" t="s">
        <v>138</v>
      </c>
      <c r="AU520" s="263" t="s">
        <v>84</v>
      </c>
      <c r="AV520" s="13" t="s">
        <v>84</v>
      </c>
      <c r="AW520" s="13" t="s">
        <v>31</v>
      </c>
      <c r="AX520" s="13" t="s">
        <v>74</v>
      </c>
      <c r="AY520" s="263" t="s">
        <v>125</v>
      </c>
    </row>
    <row r="521" s="15" customFormat="1">
      <c r="A521" s="15"/>
      <c r="B521" s="279"/>
      <c r="C521" s="280"/>
      <c r="D521" s="248" t="s">
        <v>138</v>
      </c>
      <c r="E521" s="281" t="s">
        <v>1</v>
      </c>
      <c r="F521" s="282" t="s">
        <v>262</v>
      </c>
      <c r="G521" s="280"/>
      <c r="H521" s="283">
        <v>1692.2750000000001</v>
      </c>
      <c r="I521" s="284"/>
      <c r="J521" s="280"/>
      <c r="K521" s="280"/>
      <c r="L521" s="285"/>
      <c r="M521" s="286"/>
      <c r="N521" s="287"/>
      <c r="O521" s="287"/>
      <c r="P521" s="287"/>
      <c r="Q521" s="287"/>
      <c r="R521" s="287"/>
      <c r="S521" s="287"/>
      <c r="T521" s="288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89" t="s">
        <v>138</v>
      </c>
      <c r="AU521" s="289" t="s">
        <v>84</v>
      </c>
      <c r="AV521" s="15" t="s">
        <v>145</v>
      </c>
      <c r="AW521" s="15" t="s">
        <v>31</v>
      </c>
      <c r="AX521" s="15" t="s">
        <v>74</v>
      </c>
      <c r="AY521" s="289" t="s">
        <v>125</v>
      </c>
    </row>
    <row r="522" s="13" customFormat="1">
      <c r="A522" s="13"/>
      <c r="B522" s="253"/>
      <c r="C522" s="254"/>
      <c r="D522" s="248" t="s">
        <v>138</v>
      </c>
      <c r="E522" s="255" t="s">
        <v>1</v>
      </c>
      <c r="F522" s="256" t="s">
        <v>759</v>
      </c>
      <c r="G522" s="254"/>
      <c r="H522" s="257">
        <v>827.20000000000005</v>
      </c>
      <c r="I522" s="258"/>
      <c r="J522" s="254"/>
      <c r="K522" s="254"/>
      <c r="L522" s="259"/>
      <c r="M522" s="260"/>
      <c r="N522" s="261"/>
      <c r="O522" s="261"/>
      <c r="P522" s="261"/>
      <c r="Q522" s="261"/>
      <c r="R522" s="261"/>
      <c r="S522" s="261"/>
      <c r="T522" s="26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3" t="s">
        <v>138</v>
      </c>
      <c r="AU522" s="263" t="s">
        <v>84</v>
      </c>
      <c r="AV522" s="13" t="s">
        <v>84</v>
      </c>
      <c r="AW522" s="13" t="s">
        <v>31</v>
      </c>
      <c r="AX522" s="13" t="s">
        <v>74</v>
      </c>
      <c r="AY522" s="263" t="s">
        <v>125</v>
      </c>
    </row>
    <row r="523" s="13" customFormat="1">
      <c r="A523" s="13"/>
      <c r="B523" s="253"/>
      <c r="C523" s="254"/>
      <c r="D523" s="248" t="s">
        <v>138</v>
      </c>
      <c r="E523" s="255" t="s">
        <v>1</v>
      </c>
      <c r="F523" s="256" t="s">
        <v>760</v>
      </c>
      <c r="G523" s="254"/>
      <c r="H523" s="257">
        <v>1.8400000000000001</v>
      </c>
      <c r="I523" s="258"/>
      <c r="J523" s="254"/>
      <c r="K523" s="254"/>
      <c r="L523" s="259"/>
      <c r="M523" s="260"/>
      <c r="N523" s="261"/>
      <c r="O523" s="261"/>
      <c r="P523" s="261"/>
      <c r="Q523" s="261"/>
      <c r="R523" s="261"/>
      <c r="S523" s="261"/>
      <c r="T523" s="26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3" t="s">
        <v>138</v>
      </c>
      <c r="AU523" s="263" t="s">
        <v>84</v>
      </c>
      <c r="AV523" s="13" t="s">
        <v>84</v>
      </c>
      <c r="AW523" s="13" t="s">
        <v>31</v>
      </c>
      <c r="AX523" s="13" t="s">
        <v>74</v>
      </c>
      <c r="AY523" s="263" t="s">
        <v>125</v>
      </c>
    </row>
    <row r="524" s="13" customFormat="1">
      <c r="A524" s="13"/>
      <c r="B524" s="253"/>
      <c r="C524" s="254"/>
      <c r="D524" s="248" t="s">
        <v>138</v>
      </c>
      <c r="E524" s="255" t="s">
        <v>1</v>
      </c>
      <c r="F524" s="256" t="s">
        <v>761</v>
      </c>
      <c r="G524" s="254"/>
      <c r="H524" s="257">
        <v>7.2000000000000002</v>
      </c>
      <c r="I524" s="258"/>
      <c r="J524" s="254"/>
      <c r="K524" s="254"/>
      <c r="L524" s="259"/>
      <c r="M524" s="260"/>
      <c r="N524" s="261"/>
      <c r="O524" s="261"/>
      <c r="P524" s="261"/>
      <c r="Q524" s="261"/>
      <c r="R524" s="261"/>
      <c r="S524" s="261"/>
      <c r="T524" s="26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3" t="s">
        <v>138</v>
      </c>
      <c r="AU524" s="263" t="s">
        <v>84</v>
      </c>
      <c r="AV524" s="13" t="s">
        <v>84</v>
      </c>
      <c r="AW524" s="13" t="s">
        <v>31</v>
      </c>
      <c r="AX524" s="13" t="s">
        <v>74</v>
      </c>
      <c r="AY524" s="263" t="s">
        <v>125</v>
      </c>
    </row>
    <row r="525" s="13" customFormat="1">
      <c r="A525" s="13"/>
      <c r="B525" s="253"/>
      <c r="C525" s="254"/>
      <c r="D525" s="248" t="s">
        <v>138</v>
      </c>
      <c r="E525" s="255" t="s">
        <v>1</v>
      </c>
      <c r="F525" s="256" t="s">
        <v>762</v>
      </c>
      <c r="G525" s="254"/>
      <c r="H525" s="257">
        <v>40.240000000000002</v>
      </c>
      <c r="I525" s="258"/>
      <c r="J525" s="254"/>
      <c r="K525" s="254"/>
      <c r="L525" s="259"/>
      <c r="M525" s="260"/>
      <c r="N525" s="261"/>
      <c r="O525" s="261"/>
      <c r="P525" s="261"/>
      <c r="Q525" s="261"/>
      <c r="R525" s="261"/>
      <c r="S525" s="261"/>
      <c r="T525" s="26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3" t="s">
        <v>138</v>
      </c>
      <c r="AU525" s="263" t="s">
        <v>84</v>
      </c>
      <c r="AV525" s="13" t="s">
        <v>84</v>
      </c>
      <c r="AW525" s="13" t="s">
        <v>31</v>
      </c>
      <c r="AX525" s="13" t="s">
        <v>74</v>
      </c>
      <c r="AY525" s="263" t="s">
        <v>125</v>
      </c>
    </row>
    <row r="526" s="13" customFormat="1">
      <c r="A526" s="13"/>
      <c r="B526" s="253"/>
      <c r="C526" s="254"/>
      <c r="D526" s="248" t="s">
        <v>138</v>
      </c>
      <c r="E526" s="255" t="s">
        <v>1</v>
      </c>
      <c r="F526" s="256" t="s">
        <v>763</v>
      </c>
      <c r="G526" s="254"/>
      <c r="H526" s="257">
        <v>457.74000000000001</v>
      </c>
      <c r="I526" s="258"/>
      <c r="J526" s="254"/>
      <c r="K526" s="254"/>
      <c r="L526" s="259"/>
      <c r="M526" s="260"/>
      <c r="N526" s="261"/>
      <c r="O526" s="261"/>
      <c r="P526" s="261"/>
      <c r="Q526" s="261"/>
      <c r="R526" s="261"/>
      <c r="S526" s="261"/>
      <c r="T526" s="26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3" t="s">
        <v>138</v>
      </c>
      <c r="AU526" s="263" t="s">
        <v>84</v>
      </c>
      <c r="AV526" s="13" t="s">
        <v>84</v>
      </c>
      <c r="AW526" s="13" t="s">
        <v>31</v>
      </c>
      <c r="AX526" s="13" t="s">
        <v>74</v>
      </c>
      <c r="AY526" s="263" t="s">
        <v>125</v>
      </c>
    </row>
    <row r="527" s="13" customFormat="1">
      <c r="A527" s="13"/>
      <c r="B527" s="253"/>
      <c r="C527" s="254"/>
      <c r="D527" s="248" t="s">
        <v>138</v>
      </c>
      <c r="E527" s="255" t="s">
        <v>1</v>
      </c>
      <c r="F527" s="256" t="s">
        <v>764</v>
      </c>
      <c r="G527" s="254"/>
      <c r="H527" s="257">
        <v>86.799999999999997</v>
      </c>
      <c r="I527" s="258"/>
      <c r="J527" s="254"/>
      <c r="K527" s="254"/>
      <c r="L527" s="259"/>
      <c r="M527" s="260"/>
      <c r="N527" s="261"/>
      <c r="O527" s="261"/>
      <c r="P527" s="261"/>
      <c r="Q527" s="261"/>
      <c r="R527" s="261"/>
      <c r="S527" s="261"/>
      <c r="T527" s="26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3" t="s">
        <v>138</v>
      </c>
      <c r="AU527" s="263" t="s">
        <v>84</v>
      </c>
      <c r="AV527" s="13" t="s">
        <v>84</v>
      </c>
      <c r="AW527" s="13" t="s">
        <v>31</v>
      </c>
      <c r="AX527" s="13" t="s">
        <v>74</v>
      </c>
      <c r="AY527" s="263" t="s">
        <v>125</v>
      </c>
    </row>
    <row r="528" s="15" customFormat="1">
      <c r="A528" s="15"/>
      <c r="B528" s="279"/>
      <c r="C528" s="280"/>
      <c r="D528" s="248" t="s">
        <v>138</v>
      </c>
      <c r="E528" s="281" t="s">
        <v>1</v>
      </c>
      <c r="F528" s="282" t="s">
        <v>262</v>
      </c>
      <c r="G528" s="280"/>
      <c r="H528" s="283">
        <v>1421.02</v>
      </c>
      <c r="I528" s="284"/>
      <c r="J528" s="280"/>
      <c r="K528" s="280"/>
      <c r="L528" s="285"/>
      <c r="M528" s="286"/>
      <c r="N528" s="287"/>
      <c r="O528" s="287"/>
      <c r="P528" s="287"/>
      <c r="Q528" s="287"/>
      <c r="R528" s="287"/>
      <c r="S528" s="287"/>
      <c r="T528" s="288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89" t="s">
        <v>138</v>
      </c>
      <c r="AU528" s="289" t="s">
        <v>84</v>
      </c>
      <c r="AV528" s="15" t="s">
        <v>145</v>
      </c>
      <c r="AW528" s="15" t="s">
        <v>31</v>
      </c>
      <c r="AX528" s="15" t="s">
        <v>74</v>
      </c>
      <c r="AY528" s="289" t="s">
        <v>125</v>
      </c>
    </row>
    <row r="529" s="13" customFormat="1">
      <c r="A529" s="13"/>
      <c r="B529" s="253"/>
      <c r="C529" s="254"/>
      <c r="D529" s="248" t="s">
        <v>138</v>
      </c>
      <c r="E529" s="255" t="s">
        <v>1</v>
      </c>
      <c r="F529" s="256" t="s">
        <v>765</v>
      </c>
      <c r="G529" s="254"/>
      <c r="H529" s="257">
        <v>248.16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3" t="s">
        <v>138</v>
      </c>
      <c r="AU529" s="263" t="s">
        <v>84</v>
      </c>
      <c r="AV529" s="13" t="s">
        <v>84</v>
      </c>
      <c r="AW529" s="13" t="s">
        <v>31</v>
      </c>
      <c r="AX529" s="13" t="s">
        <v>74</v>
      </c>
      <c r="AY529" s="263" t="s">
        <v>125</v>
      </c>
    </row>
    <row r="530" s="13" customFormat="1">
      <c r="A530" s="13"/>
      <c r="B530" s="253"/>
      <c r="C530" s="254"/>
      <c r="D530" s="248" t="s">
        <v>138</v>
      </c>
      <c r="E530" s="255" t="s">
        <v>1</v>
      </c>
      <c r="F530" s="256" t="s">
        <v>766</v>
      </c>
      <c r="G530" s="254"/>
      <c r="H530" s="257">
        <v>168.65000000000001</v>
      </c>
      <c r="I530" s="258"/>
      <c r="J530" s="254"/>
      <c r="K530" s="254"/>
      <c r="L530" s="259"/>
      <c r="M530" s="260"/>
      <c r="N530" s="261"/>
      <c r="O530" s="261"/>
      <c r="P530" s="261"/>
      <c r="Q530" s="261"/>
      <c r="R530" s="261"/>
      <c r="S530" s="261"/>
      <c r="T530" s="26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3" t="s">
        <v>138</v>
      </c>
      <c r="AU530" s="263" t="s">
        <v>84</v>
      </c>
      <c r="AV530" s="13" t="s">
        <v>84</v>
      </c>
      <c r="AW530" s="13" t="s">
        <v>31</v>
      </c>
      <c r="AX530" s="13" t="s">
        <v>74</v>
      </c>
      <c r="AY530" s="263" t="s">
        <v>125</v>
      </c>
    </row>
    <row r="531" s="15" customFormat="1">
      <c r="A531" s="15"/>
      <c r="B531" s="279"/>
      <c r="C531" s="280"/>
      <c r="D531" s="248" t="s">
        <v>138</v>
      </c>
      <c r="E531" s="281" t="s">
        <v>1</v>
      </c>
      <c r="F531" s="282" t="s">
        <v>262</v>
      </c>
      <c r="G531" s="280"/>
      <c r="H531" s="283">
        <v>416.81</v>
      </c>
      <c r="I531" s="284"/>
      <c r="J531" s="280"/>
      <c r="K531" s="280"/>
      <c r="L531" s="285"/>
      <c r="M531" s="286"/>
      <c r="N531" s="287"/>
      <c r="O531" s="287"/>
      <c r="P531" s="287"/>
      <c r="Q531" s="287"/>
      <c r="R531" s="287"/>
      <c r="S531" s="287"/>
      <c r="T531" s="288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89" t="s">
        <v>138</v>
      </c>
      <c r="AU531" s="289" t="s">
        <v>84</v>
      </c>
      <c r="AV531" s="15" t="s">
        <v>145</v>
      </c>
      <c r="AW531" s="15" t="s">
        <v>31</v>
      </c>
      <c r="AX531" s="15" t="s">
        <v>74</v>
      </c>
      <c r="AY531" s="289" t="s">
        <v>125</v>
      </c>
    </row>
    <row r="532" s="14" customFormat="1">
      <c r="A532" s="14"/>
      <c r="B532" s="264"/>
      <c r="C532" s="265"/>
      <c r="D532" s="248" t="s">
        <v>138</v>
      </c>
      <c r="E532" s="266" t="s">
        <v>1</v>
      </c>
      <c r="F532" s="267" t="s">
        <v>152</v>
      </c>
      <c r="G532" s="265"/>
      <c r="H532" s="268">
        <v>3982.172</v>
      </c>
      <c r="I532" s="269"/>
      <c r="J532" s="265"/>
      <c r="K532" s="265"/>
      <c r="L532" s="270"/>
      <c r="M532" s="271"/>
      <c r="N532" s="272"/>
      <c r="O532" s="272"/>
      <c r="P532" s="272"/>
      <c r="Q532" s="272"/>
      <c r="R532" s="272"/>
      <c r="S532" s="272"/>
      <c r="T532" s="27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4" t="s">
        <v>138</v>
      </c>
      <c r="AU532" s="274" t="s">
        <v>84</v>
      </c>
      <c r="AV532" s="14" t="s">
        <v>153</v>
      </c>
      <c r="AW532" s="14" t="s">
        <v>31</v>
      </c>
      <c r="AX532" s="14" t="s">
        <v>82</v>
      </c>
      <c r="AY532" s="274" t="s">
        <v>125</v>
      </c>
    </row>
    <row r="533" s="2" customFormat="1" ht="21.75" customHeight="1">
      <c r="A533" s="38"/>
      <c r="B533" s="39"/>
      <c r="C533" s="235" t="s">
        <v>767</v>
      </c>
      <c r="D533" s="235" t="s">
        <v>128</v>
      </c>
      <c r="E533" s="236" t="s">
        <v>768</v>
      </c>
      <c r="F533" s="237" t="s">
        <v>769</v>
      </c>
      <c r="G533" s="238" t="s">
        <v>746</v>
      </c>
      <c r="H533" s="239">
        <v>115482.988</v>
      </c>
      <c r="I533" s="240"/>
      <c r="J533" s="241">
        <f>ROUND(I533*H533,2)</f>
        <v>0</v>
      </c>
      <c r="K533" s="237" t="s">
        <v>132</v>
      </c>
      <c r="L533" s="44"/>
      <c r="M533" s="242" t="s">
        <v>1</v>
      </c>
      <c r="N533" s="243" t="s">
        <v>39</v>
      </c>
      <c r="O533" s="91"/>
      <c r="P533" s="244">
        <f>O533*H533</f>
        <v>0</v>
      </c>
      <c r="Q533" s="244">
        <v>0</v>
      </c>
      <c r="R533" s="244">
        <f>Q533*H533</f>
        <v>0</v>
      </c>
      <c r="S533" s="244">
        <v>0</v>
      </c>
      <c r="T533" s="245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46" t="s">
        <v>153</v>
      </c>
      <c r="AT533" s="246" t="s">
        <v>128</v>
      </c>
      <c r="AU533" s="246" t="s">
        <v>84</v>
      </c>
      <c r="AY533" s="17" t="s">
        <v>125</v>
      </c>
      <c r="BE533" s="247">
        <f>IF(N533="základní",J533,0)</f>
        <v>0</v>
      </c>
      <c r="BF533" s="247">
        <f>IF(N533="snížená",J533,0)</f>
        <v>0</v>
      </c>
      <c r="BG533" s="247">
        <f>IF(N533="zákl. přenesená",J533,0)</f>
        <v>0</v>
      </c>
      <c r="BH533" s="247">
        <f>IF(N533="sníž. přenesená",J533,0)</f>
        <v>0</v>
      </c>
      <c r="BI533" s="247">
        <f>IF(N533="nulová",J533,0)</f>
        <v>0</v>
      </c>
      <c r="BJ533" s="17" t="s">
        <v>82</v>
      </c>
      <c r="BK533" s="247">
        <f>ROUND(I533*H533,2)</f>
        <v>0</v>
      </c>
      <c r="BL533" s="17" t="s">
        <v>153</v>
      </c>
      <c r="BM533" s="246" t="s">
        <v>770</v>
      </c>
    </row>
    <row r="534" s="2" customFormat="1">
      <c r="A534" s="38"/>
      <c r="B534" s="39"/>
      <c r="C534" s="40"/>
      <c r="D534" s="248" t="s">
        <v>135</v>
      </c>
      <c r="E534" s="40"/>
      <c r="F534" s="249" t="s">
        <v>771</v>
      </c>
      <c r="G534" s="40"/>
      <c r="H534" s="40"/>
      <c r="I534" s="144"/>
      <c r="J534" s="40"/>
      <c r="K534" s="40"/>
      <c r="L534" s="44"/>
      <c r="M534" s="250"/>
      <c r="N534" s="251"/>
      <c r="O534" s="91"/>
      <c r="P534" s="91"/>
      <c r="Q534" s="91"/>
      <c r="R534" s="91"/>
      <c r="S534" s="91"/>
      <c r="T534" s="92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T534" s="17" t="s">
        <v>135</v>
      </c>
      <c r="AU534" s="17" t="s">
        <v>84</v>
      </c>
    </row>
    <row r="535" s="13" customFormat="1">
      <c r="A535" s="13"/>
      <c r="B535" s="253"/>
      <c r="C535" s="254"/>
      <c r="D535" s="248" t="s">
        <v>138</v>
      </c>
      <c r="E535" s="255" t="s">
        <v>1</v>
      </c>
      <c r="F535" s="256" t="s">
        <v>772</v>
      </c>
      <c r="G535" s="254"/>
      <c r="H535" s="257">
        <v>115482.988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3" t="s">
        <v>138</v>
      </c>
      <c r="AU535" s="263" t="s">
        <v>84</v>
      </c>
      <c r="AV535" s="13" t="s">
        <v>84</v>
      </c>
      <c r="AW535" s="13" t="s">
        <v>31</v>
      </c>
      <c r="AX535" s="13" t="s">
        <v>82</v>
      </c>
      <c r="AY535" s="263" t="s">
        <v>125</v>
      </c>
    </row>
    <row r="536" s="2" customFormat="1" ht="16.5" customHeight="1">
      <c r="A536" s="38"/>
      <c r="B536" s="39"/>
      <c r="C536" s="235" t="s">
        <v>773</v>
      </c>
      <c r="D536" s="235" t="s">
        <v>128</v>
      </c>
      <c r="E536" s="236" t="s">
        <v>774</v>
      </c>
      <c r="F536" s="237" t="s">
        <v>775</v>
      </c>
      <c r="G536" s="238" t="s">
        <v>746</v>
      </c>
      <c r="H536" s="239">
        <v>151.869</v>
      </c>
      <c r="I536" s="240"/>
      <c r="J536" s="241">
        <f>ROUND(I536*H536,2)</f>
        <v>0</v>
      </c>
      <c r="K536" s="237" t="s">
        <v>132</v>
      </c>
      <c r="L536" s="44"/>
      <c r="M536" s="242" t="s">
        <v>1</v>
      </c>
      <c r="N536" s="243" t="s">
        <v>39</v>
      </c>
      <c r="O536" s="91"/>
      <c r="P536" s="244">
        <f>O536*H536</f>
        <v>0</v>
      </c>
      <c r="Q536" s="244">
        <v>0</v>
      </c>
      <c r="R536" s="244">
        <f>Q536*H536</f>
        <v>0</v>
      </c>
      <c r="S536" s="244">
        <v>0</v>
      </c>
      <c r="T536" s="245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46" t="s">
        <v>153</v>
      </c>
      <c r="AT536" s="246" t="s">
        <v>128</v>
      </c>
      <c r="AU536" s="246" t="s">
        <v>84</v>
      </c>
      <c r="AY536" s="17" t="s">
        <v>125</v>
      </c>
      <c r="BE536" s="247">
        <f>IF(N536="základní",J536,0)</f>
        <v>0</v>
      </c>
      <c r="BF536" s="247">
        <f>IF(N536="snížená",J536,0)</f>
        <v>0</v>
      </c>
      <c r="BG536" s="247">
        <f>IF(N536="zákl. přenesená",J536,0)</f>
        <v>0</v>
      </c>
      <c r="BH536" s="247">
        <f>IF(N536="sníž. přenesená",J536,0)</f>
        <v>0</v>
      </c>
      <c r="BI536" s="247">
        <f>IF(N536="nulová",J536,0)</f>
        <v>0</v>
      </c>
      <c r="BJ536" s="17" t="s">
        <v>82</v>
      </c>
      <c r="BK536" s="247">
        <f>ROUND(I536*H536,2)</f>
        <v>0</v>
      </c>
      <c r="BL536" s="17" t="s">
        <v>153</v>
      </c>
      <c r="BM536" s="246" t="s">
        <v>776</v>
      </c>
    </row>
    <row r="537" s="2" customFormat="1">
      <c r="A537" s="38"/>
      <c r="B537" s="39"/>
      <c r="C537" s="40"/>
      <c r="D537" s="248" t="s">
        <v>135</v>
      </c>
      <c r="E537" s="40"/>
      <c r="F537" s="249" t="s">
        <v>777</v>
      </c>
      <c r="G537" s="40"/>
      <c r="H537" s="40"/>
      <c r="I537" s="144"/>
      <c r="J537" s="40"/>
      <c r="K537" s="40"/>
      <c r="L537" s="44"/>
      <c r="M537" s="250"/>
      <c r="N537" s="251"/>
      <c r="O537" s="91"/>
      <c r="P537" s="91"/>
      <c r="Q537" s="91"/>
      <c r="R537" s="91"/>
      <c r="S537" s="91"/>
      <c r="T537" s="92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7" t="s">
        <v>135</v>
      </c>
      <c r="AU537" s="17" t="s">
        <v>84</v>
      </c>
    </row>
    <row r="538" s="2" customFormat="1">
      <c r="A538" s="38"/>
      <c r="B538" s="39"/>
      <c r="C538" s="40"/>
      <c r="D538" s="248" t="s">
        <v>136</v>
      </c>
      <c r="E538" s="40"/>
      <c r="F538" s="252" t="s">
        <v>778</v>
      </c>
      <c r="G538" s="40"/>
      <c r="H538" s="40"/>
      <c r="I538" s="144"/>
      <c r="J538" s="40"/>
      <c r="K538" s="40"/>
      <c r="L538" s="44"/>
      <c r="M538" s="250"/>
      <c r="N538" s="251"/>
      <c r="O538" s="91"/>
      <c r="P538" s="91"/>
      <c r="Q538" s="91"/>
      <c r="R538" s="91"/>
      <c r="S538" s="91"/>
      <c r="T538" s="92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7" t="s">
        <v>136</v>
      </c>
      <c r="AU538" s="17" t="s">
        <v>84</v>
      </c>
    </row>
    <row r="539" s="13" customFormat="1">
      <c r="A539" s="13"/>
      <c r="B539" s="253"/>
      <c r="C539" s="254"/>
      <c r="D539" s="248" t="s">
        <v>138</v>
      </c>
      <c r="E539" s="255" t="s">
        <v>1</v>
      </c>
      <c r="F539" s="256" t="s">
        <v>779</v>
      </c>
      <c r="G539" s="254"/>
      <c r="H539" s="257">
        <v>106.621</v>
      </c>
      <c r="I539" s="258"/>
      <c r="J539" s="254"/>
      <c r="K539" s="254"/>
      <c r="L539" s="259"/>
      <c r="M539" s="260"/>
      <c r="N539" s="261"/>
      <c r="O539" s="261"/>
      <c r="P539" s="261"/>
      <c r="Q539" s="261"/>
      <c r="R539" s="261"/>
      <c r="S539" s="261"/>
      <c r="T539" s="26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3" t="s">
        <v>138</v>
      </c>
      <c r="AU539" s="263" t="s">
        <v>84</v>
      </c>
      <c r="AV539" s="13" t="s">
        <v>84</v>
      </c>
      <c r="AW539" s="13" t="s">
        <v>31</v>
      </c>
      <c r="AX539" s="13" t="s">
        <v>74</v>
      </c>
      <c r="AY539" s="263" t="s">
        <v>125</v>
      </c>
    </row>
    <row r="540" s="13" customFormat="1">
      <c r="A540" s="13"/>
      <c r="B540" s="253"/>
      <c r="C540" s="254"/>
      <c r="D540" s="248" t="s">
        <v>138</v>
      </c>
      <c r="E540" s="255" t="s">
        <v>1</v>
      </c>
      <c r="F540" s="256" t="s">
        <v>780</v>
      </c>
      <c r="G540" s="254"/>
      <c r="H540" s="257">
        <v>7.8120000000000003</v>
      </c>
      <c r="I540" s="258"/>
      <c r="J540" s="254"/>
      <c r="K540" s="254"/>
      <c r="L540" s="259"/>
      <c r="M540" s="260"/>
      <c r="N540" s="261"/>
      <c r="O540" s="261"/>
      <c r="P540" s="261"/>
      <c r="Q540" s="261"/>
      <c r="R540" s="261"/>
      <c r="S540" s="261"/>
      <c r="T540" s="26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3" t="s">
        <v>138</v>
      </c>
      <c r="AU540" s="263" t="s">
        <v>84</v>
      </c>
      <c r="AV540" s="13" t="s">
        <v>84</v>
      </c>
      <c r="AW540" s="13" t="s">
        <v>31</v>
      </c>
      <c r="AX540" s="13" t="s">
        <v>74</v>
      </c>
      <c r="AY540" s="263" t="s">
        <v>125</v>
      </c>
    </row>
    <row r="541" s="13" customFormat="1">
      <c r="A541" s="13"/>
      <c r="B541" s="253"/>
      <c r="C541" s="254"/>
      <c r="D541" s="248" t="s">
        <v>138</v>
      </c>
      <c r="E541" s="255" t="s">
        <v>1</v>
      </c>
      <c r="F541" s="256" t="s">
        <v>781</v>
      </c>
      <c r="G541" s="254"/>
      <c r="H541" s="257">
        <v>2.5950000000000002</v>
      </c>
      <c r="I541" s="258"/>
      <c r="J541" s="254"/>
      <c r="K541" s="254"/>
      <c r="L541" s="259"/>
      <c r="M541" s="260"/>
      <c r="N541" s="261"/>
      <c r="O541" s="261"/>
      <c r="P541" s="261"/>
      <c r="Q541" s="261"/>
      <c r="R541" s="261"/>
      <c r="S541" s="261"/>
      <c r="T541" s="26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3" t="s">
        <v>138</v>
      </c>
      <c r="AU541" s="263" t="s">
        <v>84</v>
      </c>
      <c r="AV541" s="13" t="s">
        <v>84</v>
      </c>
      <c r="AW541" s="13" t="s">
        <v>31</v>
      </c>
      <c r="AX541" s="13" t="s">
        <v>74</v>
      </c>
      <c r="AY541" s="263" t="s">
        <v>125</v>
      </c>
    </row>
    <row r="542" s="13" customFormat="1">
      <c r="A542" s="13"/>
      <c r="B542" s="253"/>
      <c r="C542" s="254"/>
      <c r="D542" s="248" t="s">
        <v>138</v>
      </c>
      <c r="E542" s="255" t="s">
        <v>1</v>
      </c>
      <c r="F542" s="256" t="s">
        <v>782</v>
      </c>
      <c r="G542" s="254"/>
      <c r="H542" s="257">
        <v>20.925000000000001</v>
      </c>
      <c r="I542" s="258"/>
      <c r="J542" s="254"/>
      <c r="K542" s="254"/>
      <c r="L542" s="259"/>
      <c r="M542" s="260"/>
      <c r="N542" s="261"/>
      <c r="O542" s="261"/>
      <c r="P542" s="261"/>
      <c r="Q542" s="261"/>
      <c r="R542" s="261"/>
      <c r="S542" s="261"/>
      <c r="T542" s="26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3" t="s">
        <v>138</v>
      </c>
      <c r="AU542" s="263" t="s">
        <v>84</v>
      </c>
      <c r="AV542" s="13" t="s">
        <v>84</v>
      </c>
      <c r="AW542" s="13" t="s">
        <v>31</v>
      </c>
      <c r="AX542" s="13" t="s">
        <v>74</v>
      </c>
      <c r="AY542" s="263" t="s">
        <v>125</v>
      </c>
    </row>
    <row r="543" s="13" customFormat="1">
      <c r="A543" s="13"/>
      <c r="B543" s="253"/>
      <c r="C543" s="254"/>
      <c r="D543" s="248" t="s">
        <v>138</v>
      </c>
      <c r="E543" s="255" t="s">
        <v>1</v>
      </c>
      <c r="F543" s="256" t="s">
        <v>783</v>
      </c>
      <c r="G543" s="254"/>
      <c r="H543" s="257">
        <v>12.648</v>
      </c>
      <c r="I543" s="258"/>
      <c r="J543" s="254"/>
      <c r="K543" s="254"/>
      <c r="L543" s="259"/>
      <c r="M543" s="260"/>
      <c r="N543" s="261"/>
      <c r="O543" s="261"/>
      <c r="P543" s="261"/>
      <c r="Q543" s="261"/>
      <c r="R543" s="261"/>
      <c r="S543" s="261"/>
      <c r="T543" s="26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3" t="s">
        <v>138</v>
      </c>
      <c r="AU543" s="263" t="s">
        <v>84</v>
      </c>
      <c r="AV543" s="13" t="s">
        <v>84</v>
      </c>
      <c r="AW543" s="13" t="s">
        <v>31</v>
      </c>
      <c r="AX543" s="13" t="s">
        <v>74</v>
      </c>
      <c r="AY543" s="263" t="s">
        <v>125</v>
      </c>
    </row>
    <row r="544" s="13" customFormat="1">
      <c r="A544" s="13"/>
      <c r="B544" s="253"/>
      <c r="C544" s="254"/>
      <c r="D544" s="248" t="s">
        <v>138</v>
      </c>
      <c r="E544" s="255" t="s">
        <v>1</v>
      </c>
      <c r="F544" s="256" t="s">
        <v>784</v>
      </c>
      <c r="G544" s="254"/>
      <c r="H544" s="257">
        <v>1.268</v>
      </c>
      <c r="I544" s="258"/>
      <c r="J544" s="254"/>
      <c r="K544" s="254"/>
      <c r="L544" s="259"/>
      <c r="M544" s="260"/>
      <c r="N544" s="261"/>
      <c r="O544" s="261"/>
      <c r="P544" s="261"/>
      <c r="Q544" s="261"/>
      <c r="R544" s="261"/>
      <c r="S544" s="261"/>
      <c r="T544" s="26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3" t="s">
        <v>138</v>
      </c>
      <c r="AU544" s="263" t="s">
        <v>84</v>
      </c>
      <c r="AV544" s="13" t="s">
        <v>84</v>
      </c>
      <c r="AW544" s="13" t="s">
        <v>31</v>
      </c>
      <c r="AX544" s="13" t="s">
        <v>74</v>
      </c>
      <c r="AY544" s="263" t="s">
        <v>125</v>
      </c>
    </row>
    <row r="545" s="14" customFormat="1">
      <c r="A545" s="14"/>
      <c r="B545" s="264"/>
      <c r="C545" s="265"/>
      <c r="D545" s="248" t="s">
        <v>138</v>
      </c>
      <c r="E545" s="266" t="s">
        <v>1</v>
      </c>
      <c r="F545" s="267" t="s">
        <v>152</v>
      </c>
      <c r="G545" s="265"/>
      <c r="H545" s="268">
        <v>151.869</v>
      </c>
      <c r="I545" s="269"/>
      <c r="J545" s="265"/>
      <c r="K545" s="265"/>
      <c r="L545" s="270"/>
      <c r="M545" s="271"/>
      <c r="N545" s="272"/>
      <c r="O545" s="272"/>
      <c r="P545" s="272"/>
      <c r="Q545" s="272"/>
      <c r="R545" s="272"/>
      <c r="S545" s="272"/>
      <c r="T545" s="273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4" t="s">
        <v>138</v>
      </c>
      <c r="AU545" s="274" t="s">
        <v>84</v>
      </c>
      <c r="AV545" s="14" t="s">
        <v>153</v>
      </c>
      <c r="AW545" s="14" t="s">
        <v>31</v>
      </c>
      <c r="AX545" s="14" t="s">
        <v>82</v>
      </c>
      <c r="AY545" s="274" t="s">
        <v>125</v>
      </c>
    </row>
    <row r="546" s="2" customFormat="1" ht="21.75" customHeight="1">
      <c r="A546" s="38"/>
      <c r="B546" s="39"/>
      <c r="C546" s="235" t="s">
        <v>785</v>
      </c>
      <c r="D546" s="235" t="s">
        <v>128</v>
      </c>
      <c r="E546" s="236" t="s">
        <v>786</v>
      </c>
      <c r="F546" s="237" t="s">
        <v>787</v>
      </c>
      <c r="G546" s="238" t="s">
        <v>746</v>
      </c>
      <c r="H546" s="239">
        <v>4404.201</v>
      </c>
      <c r="I546" s="240"/>
      <c r="J546" s="241">
        <f>ROUND(I546*H546,2)</f>
        <v>0</v>
      </c>
      <c r="K546" s="237" t="s">
        <v>132</v>
      </c>
      <c r="L546" s="44"/>
      <c r="M546" s="242" t="s">
        <v>1</v>
      </c>
      <c r="N546" s="243" t="s">
        <v>39</v>
      </c>
      <c r="O546" s="91"/>
      <c r="P546" s="244">
        <f>O546*H546</f>
        <v>0</v>
      </c>
      <c r="Q546" s="244">
        <v>0</v>
      </c>
      <c r="R546" s="244">
        <f>Q546*H546</f>
        <v>0</v>
      </c>
      <c r="S546" s="244">
        <v>0</v>
      </c>
      <c r="T546" s="245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46" t="s">
        <v>153</v>
      </c>
      <c r="AT546" s="246" t="s">
        <v>128</v>
      </c>
      <c r="AU546" s="246" t="s">
        <v>84</v>
      </c>
      <c r="AY546" s="17" t="s">
        <v>125</v>
      </c>
      <c r="BE546" s="247">
        <f>IF(N546="základní",J546,0)</f>
        <v>0</v>
      </c>
      <c r="BF546" s="247">
        <f>IF(N546="snížená",J546,0)</f>
        <v>0</v>
      </c>
      <c r="BG546" s="247">
        <f>IF(N546="zákl. přenesená",J546,0)</f>
        <v>0</v>
      </c>
      <c r="BH546" s="247">
        <f>IF(N546="sníž. přenesená",J546,0)</f>
        <v>0</v>
      </c>
      <c r="BI546" s="247">
        <f>IF(N546="nulová",J546,0)</f>
        <v>0</v>
      </c>
      <c r="BJ546" s="17" t="s">
        <v>82</v>
      </c>
      <c r="BK546" s="247">
        <f>ROUND(I546*H546,2)</f>
        <v>0</v>
      </c>
      <c r="BL546" s="17" t="s">
        <v>153</v>
      </c>
      <c r="BM546" s="246" t="s">
        <v>788</v>
      </c>
    </row>
    <row r="547" s="2" customFormat="1">
      <c r="A547" s="38"/>
      <c r="B547" s="39"/>
      <c r="C547" s="40"/>
      <c r="D547" s="248" t="s">
        <v>135</v>
      </c>
      <c r="E547" s="40"/>
      <c r="F547" s="249" t="s">
        <v>771</v>
      </c>
      <c r="G547" s="40"/>
      <c r="H547" s="40"/>
      <c r="I547" s="144"/>
      <c r="J547" s="40"/>
      <c r="K547" s="40"/>
      <c r="L547" s="44"/>
      <c r="M547" s="250"/>
      <c r="N547" s="251"/>
      <c r="O547" s="91"/>
      <c r="P547" s="91"/>
      <c r="Q547" s="91"/>
      <c r="R547" s="91"/>
      <c r="S547" s="91"/>
      <c r="T547" s="92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T547" s="17" t="s">
        <v>135</v>
      </c>
      <c r="AU547" s="17" t="s">
        <v>84</v>
      </c>
    </row>
    <row r="548" s="2" customFormat="1">
      <c r="A548" s="38"/>
      <c r="B548" s="39"/>
      <c r="C548" s="40"/>
      <c r="D548" s="248" t="s">
        <v>136</v>
      </c>
      <c r="E548" s="40"/>
      <c r="F548" s="252" t="s">
        <v>778</v>
      </c>
      <c r="G548" s="40"/>
      <c r="H548" s="40"/>
      <c r="I548" s="144"/>
      <c r="J548" s="40"/>
      <c r="K548" s="40"/>
      <c r="L548" s="44"/>
      <c r="M548" s="250"/>
      <c r="N548" s="251"/>
      <c r="O548" s="91"/>
      <c r="P548" s="91"/>
      <c r="Q548" s="91"/>
      <c r="R548" s="91"/>
      <c r="S548" s="91"/>
      <c r="T548" s="92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T548" s="17" t="s">
        <v>136</v>
      </c>
      <c r="AU548" s="17" t="s">
        <v>84</v>
      </c>
    </row>
    <row r="549" s="13" customFormat="1">
      <c r="A549" s="13"/>
      <c r="B549" s="253"/>
      <c r="C549" s="254"/>
      <c r="D549" s="248" t="s">
        <v>138</v>
      </c>
      <c r="E549" s="255" t="s">
        <v>1</v>
      </c>
      <c r="F549" s="256" t="s">
        <v>789</v>
      </c>
      <c r="G549" s="254"/>
      <c r="H549" s="257">
        <v>4404.201</v>
      </c>
      <c r="I549" s="258"/>
      <c r="J549" s="254"/>
      <c r="K549" s="254"/>
      <c r="L549" s="259"/>
      <c r="M549" s="260"/>
      <c r="N549" s="261"/>
      <c r="O549" s="261"/>
      <c r="P549" s="261"/>
      <c r="Q549" s="261"/>
      <c r="R549" s="261"/>
      <c r="S549" s="261"/>
      <c r="T549" s="26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3" t="s">
        <v>138</v>
      </c>
      <c r="AU549" s="263" t="s">
        <v>84</v>
      </c>
      <c r="AV549" s="13" t="s">
        <v>84</v>
      </c>
      <c r="AW549" s="13" t="s">
        <v>31</v>
      </c>
      <c r="AX549" s="13" t="s">
        <v>82</v>
      </c>
      <c r="AY549" s="263" t="s">
        <v>125</v>
      </c>
    </row>
    <row r="550" s="2" customFormat="1" ht="21.75" customHeight="1">
      <c r="A550" s="38"/>
      <c r="B550" s="39"/>
      <c r="C550" s="235" t="s">
        <v>790</v>
      </c>
      <c r="D550" s="235" t="s">
        <v>128</v>
      </c>
      <c r="E550" s="236" t="s">
        <v>791</v>
      </c>
      <c r="F550" s="237" t="s">
        <v>792</v>
      </c>
      <c r="G550" s="238" t="s">
        <v>746</v>
      </c>
      <c r="H550" s="239">
        <v>1692.2750000000001</v>
      </c>
      <c r="I550" s="240"/>
      <c r="J550" s="241">
        <f>ROUND(I550*H550,2)</f>
        <v>0</v>
      </c>
      <c r="K550" s="237" t="s">
        <v>132</v>
      </c>
      <c r="L550" s="44"/>
      <c r="M550" s="242" t="s">
        <v>1</v>
      </c>
      <c r="N550" s="243" t="s">
        <v>39</v>
      </c>
      <c r="O550" s="91"/>
      <c r="P550" s="244">
        <f>O550*H550</f>
        <v>0</v>
      </c>
      <c r="Q550" s="244">
        <v>0</v>
      </c>
      <c r="R550" s="244">
        <f>Q550*H550</f>
        <v>0</v>
      </c>
      <c r="S550" s="244">
        <v>0</v>
      </c>
      <c r="T550" s="245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46" t="s">
        <v>153</v>
      </c>
      <c r="AT550" s="246" t="s">
        <v>128</v>
      </c>
      <c r="AU550" s="246" t="s">
        <v>84</v>
      </c>
      <c r="AY550" s="17" t="s">
        <v>125</v>
      </c>
      <c r="BE550" s="247">
        <f>IF(N550="základní",J550,0)</f>
        <v>0</v>
      </c>
      <c r="BF550" s="247">
        <f>IF(N550="snížená",J550,0)</f>
        <v>0</v>
      </c>
      <c r="BG550" s="247">
        <f>IF(N550="zákl. přenesená",J550,0)</f>
        <v>0</v>
      </c>
      <c r="BH550" s="247">
        <f>IF(N550="sníž. přenesená",J550,0)</f>
        <v>0</v>
      </c>
      <c r="BI550" s="247">
        <f>IF(N550="nulová",J550,0)</f>
        <v>0</v>
      </c>
      <c r="BJ550" s="17" t="s">
        <v>82</v>
      </c>
      <c r="BK550" s="247">
        <f>ROUND(I550*H550,2)</f>
        <v>0</v>
      </c>
      <c r="BL550" s="17" t="s">
        <v>153</v>
      </c>
      <c r="BM550" s="246" t="s">
        <v>793</v>
      </c>
    </row>
    <row r="551" s="2" customFormat="1">
      <c r="A551" s="38"/>
      <c r="B551" s="39"/>
      <c r="C551" s="40"/>
      <c r="D551" s="248" t="s">
        <v>135</v>
      </c>
      <c r="E551" s="40"/>
      <c r="F551" s="249" t="s">
        <v>794</v>
      </c>
      <c r="G551" s="40"/>
      <c r="H551" s="40"/>
      <c r="I551" s="144"/>
      <c r="J551" s="40"/>
      <c r="K551" s="40"/>
      <c r="L551" s="44"/>
      <c r="M551" s="250"/>
      <c r="N551" s="251"/>
      <c r="O551" s="91"/>
      <c r="P551" s="91"/>
      <c r="Q551" s="91"/>
      <c r="R551" s="91"/>
      <c r="S551" s="91"/>
      <c r="T551" s="92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T551" s="17" t="s">
        <v>135</v>
      </c>
      <c r="AU551" s="17" t="s">
        <v>84</v>
      </c>
    </row>
    <row r="552" s="13" customFormat="1">
      <c r="A552" s="13"/>
      <c r="B552" s="253"/>
      <c r="C552" s="254"/>
      <c r="D552" s="248" t="s">
        <v>138</v>
      </c>
      <c r="E552" s="255" t="s">
        <v>1</v>
      </c>
      <c r="F552" s="256" t="s">
        <v>752</v>
      </c>
      <c r="G552" s="254"/>
      <c r="H552" s="257">
        <v>775.5</v>
      </c>
      <c r="I552" s="258"/>
      <c r="J552" s="254"/>
      <c r="K552" s="254"/>
      <c r="L552" s="259"/>
      <c r="M552" s="260"/>
      <c r="N552" s="261"/>
      <c r="O552" s="261"/>
      <c r="P552" s="261"/>
      <c r="Q552" s="261"/>
      <c r="R552" s="261"/>
      <c r="S552" s="261"/>
      <c r="T552" s="26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63" t="s">
        <v>138</v>
      </c>
      <c r="AU552" s="263" t="s">
        <v>84</v>
      </c>
      <c r="AV552" s="13" t="s">
        <v>84</v>
      </c>
      <c r="AW552" s="13" t="s">
        <v>31</v>
      </c>
      <c r="AX552" s="13" t="s">
        <v>74</v>
      </c>
      <c r="AY552" s="263" t="s">
        <v>125</v>
      </c>
    </row>
    <row r="553" s="13" customFormat="1">
      <c r="A553" s="13"/>
      <c r="B553" s="253"/>
      <c r="C553" s="254"/>
      <c r="D553" s="248" t="s">
        <v>138</v>
      </c>
      <c r="E553" s="255" t="s">
        <v>1</v>
      </c>
      <c r="F553" s="256" t="s">
        <v>753</v>
      </c>
      <c r="G553" s="254"/>
      <c r="H553" s="257">
        <v>1.7250000000000001</v>
      </c>
      <c r="I553" s="258"/>
      <c r="J553" s="254"/>
      <c r="K553" s="254"/>
      <c r="L553" s="259"/>
      <c r="M553" s="260"/>
      <c r="N553" s="261"/>
      <c r="O553" s="261"/>
      <c r="P553" s="261"/>
      <c r="Q553" s="261"/>
      <c r="R553" s="261"/>
      <c r="S553" s="261"/>
      <c r="T553" s="26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3" t="s">
        <v>138</v>
      </c>
      <c r="AU553" s="263" t="s">
        <v>84</v>
      </c>
      <c r="AV553" s="13" t="s">
        <v>84</v>
      </c>
      <c r="AW553" s="13" t="s">
        <v>31</v>
      </c>
      <c r="AX553" s="13" t="s">
        <v>74</v>
      </c>
      <c r="AY553" s="263" t="s">
        <v>125</v>
      </c>
    </row>
    <row r="554" s="13" customFormat="1">
      <c r="A554" s="13"/>
      <c r="B554" s="253"/>
      <c r="C554" s="254"/>
      <c r="D554" s="248" t="s">
        <v>138</v>
      </c>
      <c r="E554" s="255" t="s">
        <v>1</v>
      </c>
      <c r="F554" s="256" t="s">
        <v>754</v>
      </c>
      <c r="G554" s="254"/>
      <c r="H554" s="257">
        <v>6.75</v>
      </c>
      <c r="I554" s="258"/>
      <c r="J554" s="254"/>
      <c r="K554" s="254"/>
      <c r="L554" s="259"/>
      <c r="M554" s="260"/>
      <c r="N554" s="261"/>
      <c r="O554" s="261"/>
      <c r="P554" s="261"/>
      <c r="Q554" s="261"/>
      <c r="R554" s="261"/>
      <c r="S554" s="261"/>
      <c r="T554" s="26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3" t="s">
        <v>138</v>
      </c>
      <c r="AU554" s="263" t="s">
        <v>84</v>
      </c>
      <c r="AV554" s="13" t="s">
        <v>84</v>
      </c>
      <c r="AW554" s="13" t="s">
        <v>31</v>
      </c>
      <c r="AX554" s="13" t="s">
        <v>74</v>
      </c>
      <c r="AY554" s="263" t="s">
        <v>125</v>
      </c>
    </row>
    <row r="555" s="13" customFormat="1">
      <c r="A555" s="13"/>
      <c r="B555" s="253"/>
      <c r="C555" s="254"/>
      <c r="D555" s="248" t="s">
        <v>138</v>
      </c>
      <c r="E555" s="255" t="s">
        <v>1</v>
      </c>
      <c r="F555" s="256" t="s">
        <v>755</v>
      </c>
      <c r="G555" s="254"/>
      <c r="H555" s="257">
        <v>189.90000000000001</v>
      </c>
      <c r="I555" s="258"/>
      <c r="J555" s="254"/>
      <c r="K555" s="254"/>
      <c r="L555" s="259"/>
      <c r="M555" s="260"/>
      <c r="N555" s="261"/>
      <c r="O555" s="261"/>
      <c r="P555" s="261"/>
      <c r="Q555" s="261"/>
      <c r="R555" s="261"/>
      <c r="S555" s="261"/>
      <c r="T555" s="26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3" t="s">
        <v>138</v>
      </c>
      <c r="AU555" s="263" t="s">
        <v>84</v>
      </c>
      <c r="AV555" s="13" t="s">
        <v>84</v>
      </c>
      <c r="AW555" s="13" t="s">
        <v>31</v>
      </c>
      <c r="AX555" s="13" t="s">
        <v>74</v>
      </c>
      <c r="AY555" s="263" t="s">
        <v>125</v>
      </c>
    </row>
    <row r="556" s="13" customFormat="1">
      <c r="A556" s="13"/>
      <c r="B556" s="253"/>
      <c r="C556" s="254"/>
      <c r="D556" s="248" t="s">
        <v>138</v>
      </c>
      <c r="E556" s="255" t="s">
        <v>1</v>
      </c>
      <c r="F556" s="256" t="s">
        <v>756</v>
      </c>
      <c r="G556" s="254"/>
      <c r="H556" s="257">
        <v>37.725000000000001</v>
      </c>
      <c r="I556" s="258"/>
      <c r="J556" s="254"/>
      <c r="K556" s="254"/>
      <c r="L556" s="259"/>
      <c r="M556" s="260"/>
      <c r="N556" s="261"/>
      <c r="O556" s="261"/>
      <c r="P556" s="261"/>
      <c r="Q556" s="261"/>
      <c r="R556" s="261"/>
      <c r="S556" s="261"/>
      <c r="T556" s="26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3" t="s">
        <v>138</v>
      </c>
      <c r="AU556" s="263" t="s">
        <v>84</v>
      </c>
      <c r="AV556" s="13" t="s">
        <v>84</v>
      </c>
      <c r="AW556" s="13" t="s">
        <v>31</v>
      </c>
      <c r="AX556" s="13" t="s">
        <v>74</v>
      </c>
      <c r="AY556" s="263" t="s">
        <v>125</v>
      </c>
    </row>
    <row r="557" s="13" customFormat="1">
      <c r="A557" s="13"/>
      <c r="B557" s="253"/>
      <c r="C557" s="254"/>
      <c r="D557" s="248" t="s">
        <v>138</v>
      </c>
      <c r="E557" s="255" t="s">
        <v>1</v>
      </c>
      <c r="F557" s="256" t="s">
        <v>757</v>
      </c>
      <c r="G557" s="254"/>
      <c r="H557" s="257">
        <v>572.17499999999995</v>
      </c>
      <c r="I557" s="258"/>
      <c r="J557" s="254"/>
      <c r="K557" s="254"/>
      <c r="L557" s="259"/>
      <c r="M557" s="260"/>
      <c r="N557" s="261"/>
      <c r="O557" s="261"/>
      <c r="P557" s="261"/>
      <c r="Q557" s="261"/>
      <c r="R557" s="261"/>
      <c r="S557" s="261"/>
      <c r="T557" s="26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63" t="s">
        <v>138</v>
      </c>
      <c r="AU557" s="263" t="s">
        <v>84</v>
      </c>
      <c r="AV557" s="13" t="s">
        <v>84</v>
      </c>
      <c r="AW557" s="13" t="s">
        <v>31</v>
      </c>
      <c r="AX557" s="13" t="s">
        <v>74</v>
      </c>
      <c r="AY557" s="263" t="s">
        <v>125</v>
      </c>
    </row>
    <row r="558" s="13" customFormat="1">
      <c r="A558" s="13"/>
      <c r="B558" s="253"/>
      <c r="C558" s="254"/>
      <c r="D558" s="248" t="s">
        <v>138</v>
      </c>
      <c r="E558" s="255" t="s">
        <v>1</v>
      </c>
      <c r="F558" s="256" t="s">
        <v>758</v>
      </c>
      <c r="G558" s="254"/>
      <c r="H558" s="257">
        <v>108.5</v>
      </c>
      <c r="I558" s="258"/>
      <c r="J558" s="254"/>
      <c r="K558" s="254"/>
      <c r="L558" s="259"/>
      <c r="M558" s="260"/>
      <c r="N558" s="261"/>
      <c r="O558" s="261"/>
      <c r="P558" s="261"/>
      <c r="Q558" s="261"/>
      <c r="R558" s="261"/>
      <c r="S558" s="261"/>
      <c r="T558" s="26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3" t="s">
        <v>138</v>
      </c>
      <c r="AU558" s="263" t="s">
        <v>84</v>
      </c>
      <c r="AV558" s="13" t="s">
        <v>84</v>
      </c>
      <c r="AW558" s="13" t="s">
        <v>31</v>
      </c>
      <c r="AX558" s="13" t="s">
        <v>74</v>
      </c>
      <c r="AY558" s="263" t="s">
        <v>125</v>
      </c>
    </row>
    <row r="559" s="14" customFormat="1">
      <c r="A559" s="14"/>
      <c r="B559" s="264"/>
      <c r="C559" s="265"/>
      <c r="D559" s="248" t="s">
        <v>138</v>
      </c>
      <c r="E559" s="266" t="s">
        <v>1</v>
      </c>
      <c r="F559" s="267" t="s">
        <v>152</v>
      </c>
      <c r="G559" s="265"/>
      <c r="H559" s="268">
        <v>1692.2750000000001</v>
      </c>
      <c r="I559" s="269"/>
      <c r="J559" s="265"/>
      <c r="K559" s="265"/>
      <c r="L559" s="270"/>
      <c r="M559" s="271"/>
      <c r="N559" s="272"/>
      <c r="O559" s="272"/>
      <c r="P559" s="272"/>
      <c r="Q559" s="272"/>
      <c r="R559" s="272"/>
      <c r="S559" s="272"/>
      <c r="T559" s="27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4" t="s">
        <v>138</v>
      </c>
      <c r="AU559" s="274" t="s">
        <v>84</v>
      </c>
      <c r="AV559" s="14" t="s">
        <v>153</v>
      </c>
      <c r="AW559" s="14" t="s">
        <v>31</v>
      </c>
      <c r="AX559" s="14" t="s">
        <v>82</v>
      </c>
      <c r="AY559" s="274" t="s">
        <v>125</v>
      </c>
    </row>
    <row r="560" s="2" customFormat="1" ht="21.75" customHeight="1">
      <c r="A560" s="38"/>
      <c r="B560" s="39"/>
      <c r="C560" s="235" t="s">
        <v>795</v>
      </c>
      <c r="D560" s="235" t="s">
        <v>128</v>
      </c>
      <c r="E560" s="236" t="s">
        <v>796</v>
      </c>
      <c r="F560" s="237" t="s">
        <v>797</v>
      </c>
      <c r="G560" s="238" t="s">
        <v>746</v>
      </c>
      <c r="H560" s="239">
        <v>452.06700000000001</v>
      </c>
      <c r="I560" s="240"/>
      <c r="J560" s="241">
        <f>ROUND(I560*H560,2)</f>
        <v>0</v>
      </c>
      <c r="K560" s="237" t="s">
        <v>132</v>
      </c>
      <c r="L560" s="44"/>
      <c r="M560" s="242" t="s">
        <v>1</v>
      </c>
      <c r="N560" s="243" t="s">
        <v>39</v>
      </c>
      <c r="O560" s="91"/>
      <c r="P560" s="244">
        <f>O560*H560</f>
        <v>0</v>
      </c>
      <c r="Q560" s="244">
        <v>0</v>
      </c>
      <c r="R560" s="244">
        <f>Q560*H560</f>
        <v>0</v>
      </c>
      <c r="S560" s="244">
        <v>0</v>
      </c>
      <c r="T560" s="245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46" t="s">
        <v>153</v>
      </c>
      <c r="AT560" s="246" t="s">
        <v>128</v>
      </c>
      <c r="AU560" s="246" t="s">
        <v>84</v>
      </c>
      <c r="AY560" s="17" t="s">
        <v>125</v>
      </c>
      <c r="BE560" s="247">
        <f>IF(N560="základní",J560,0)</f>
        <v>0</v>
      </c>
      <c r="BF560" s="247">
        <f>IF(N560="snížená",J560,0)</f>
        <v>0</v>
      </c>
      <c r="BG560" s="247">
        <f>IF(N560="zákl. přenesená",J560,0)</f>
        <v>0</v>
      </c>
      <c r="BH560" s="247">
        <f>IF(N560="sníž. přenesená",J560,0)</f>
        <v>0</v>
      </c>
      <c r="BI560" s="247">
        <f>IF(N560="nulová",J560,0)</f>
        <v>0</v>
      </c>
      <c r="BJ560" s="17" t="s">
        <v>82</v>
      </c>
      <c r="BK560" s="247">
        <f>ROUND(I560*H560,2)</f>
        <v>0</v>
      </c>
      <c r="BL560" s="17" t="s">
        <v>153</v>
      </c>
      <c r="BM560" s="246" t="s">
        <v>798</v>
      </c>
    </row>
    <row r="561" s="2" customFormat="1">
      <c r="A561" s="38"/>
      <c r="B561" s="39"/>
      <c r="C561" s="40"/>
      <c r="D561" s="248" t="s">
        <v>135</v>
      </c>
      <c r="E561" s="40"/>
      <c r="F561" s="249" t="s">
        <v>799</v>
      </c>
      <c r="G561" s="40"/>
      <c r="H561" s="40"/>
      <c r="I561" s="144"/>
      <c r="J561" s="40"/>
      <c r="K561" s="40"/>
      <c r="L561" s="44"/>
      <c r="M561" s="250"/>
      <c r="N561" s="251"/>
      <c r="O561" s="91"/>
      <c r="P561" s="91"/>
      <c r="Q561" s="91"/>
      <c r="R561" s="91"/>
      <c r="S561" s="91"/>
      <c r="T561" s="92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T561" s="17" t="s">
        <v>135</v>
      </c>
      <c r="AU561" s="17" t="s">
        <v>84</v>
      </c>
    </row>
    <row r="562" s="13" customFormat="1">
      <c r="A562" s="13"/>
      <c r="B562" s="253"/>
      <c r="C562" s="254"/>
      <c r="D562" s="248" t="s">
        <v>138</v>
      </c>
      <c r="E562" s="255" t="s">
        <v>1</v>
      </c>
      <c r="F562" s="256" t="s">
        <v>749</v>
      </c>
      <c r="G562" s="254"/>
      <c r="H562" s="257">
        <v>167.112</v>
      </c>
      <c r="I562" s="258"/>
      <c r="J562" s="254"/>
      <c r="K562" s="254"/>
      <c r="L562" s="259"/>
      <c r="M562" s="260"/>
      <c r="N562" s="261"/>
      <c r="O562" s="261"/>
      <c r="P562" s="261"/>
      <c r="Q562" s="261"/>
      <c r="R562" s="261"/>
      <c r="S562" s="261"/>
      <c r="T562" s="26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3" t="s">
        <v>138</v>
      </c>
      <c r="AU562" s="263" t="s">
        <v>84</v>
      </c>
      <c r="AV562" s="13" t="s">
        <v>84</v>
      </c>
      <c r="AW562" s="13" t="s">
        <v>31</v>
      </c>
      <c r="AX562" s="13" t="s">
        <v>74</v>
      </c>
      <c r="AY562" s="263" t="s">
        <v>125</v>
      </c>
    </row>
    <row r="563" s="13" customFormat="1">
      <c r="A563" s="13"/>
      <c r="B563" s="253"/>
      <c r="C563" s="254"/>
      <c r="D563" s="248" t="s">
        <v>138</v>
      </c>
      <c r="E563" s="255" t="s">
        <v>1</v>
      </c>
      <c r="F563" s="256" t="s">
        <v>750</v>
      </c>
      <c r="G563" s="254"/>
      <c r="H563" s="257">
        <v>33.198</v>
      </c>
      <c r="I563" s="258"/>
      <c r="J563" s="254"/>
      <c r="K563" s="254"/>
      <c r="L563" s="259"/>
      <c r="M563" s="260"/>
      <c r="N563" s="261"/>
      <c r="O563" s="261"/>
      <c r="P563" s="261"/>
      <c r="Q563" s="261"/>
      <c r="R563" s="261"/>
      <c r="S563" s="261"/>
      <c r="T563" s="26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3" t="s">
        <v>138</v>
      </c>
      <c r="AU563" s="263" t="s">
        <v>84</v>
      </c>
      <c r="AV563" s="13" t="s">
        <v>84</v>
      </c>
      <c r="AW563" s="13" t="s">
        <v>31</v>
      </c>
      <c r="AX563" s="13" t="s">
        <v>74</v>
      </c>
      <c r="AY563" s="263" t="s">
        <v>125</v>
      </c>
    </row>
    <row r="564" s="13" customFormat="1">
      <c r="A564" s="13"/>
      <c r="B564" s="253"/>
      <c r="C564" s="254"/>
      <c r="D564" s="248" t="s">
        <v>138</v>
      </c>
      <c r="E564" s="255" t="s">
        <v>1</v>
      </c>
      <c r="F564" s="256" t="s">
        <v>751</v>
      </c>
      <c r="G564" s="254"/>
      <c r="H564" s="257">
        <v>251.75700000000001</v>
      </c>
      <c r="I564" s="258"/>
      <c r="J564" s="254"/>
      <c r="K564" s="254"/>
      <c r="L564" s="259"/>
      <c r="M564" s="260"/>
      <c r="N564" s="261"/>
      <c r="O564" s="261"/>
      <c r="P564" s="261"/>
      <c r="Q564" s="261"/>
      <c r="R564" s="261"/>
      <c r="S564" s="261"/>
      <c r="T564" s="26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3" t="s">
        <v>138</v>
      </c>
      <c r="AU564" s="263" t="s">
        <v>84</v>
      </c>
      <c r="AV564" s="13" t="s">
        <v>84</v>
      </c>
      <c r="AW564" s="13" t="s">
        <v>31</v>
      </c>
      <c r="AX564" s="13" t="s">
        <v>74</v>
      </c>
      <c r="AY564" s="263" t="s">
        <v>125</v>
      </c>
    </row>
    <row r="565" s="14" customFormat="1">
      <c r="A565" s="14"/>
      <c r="B565" s="264"/>
      <c r="C565" s="265"/>
      <c r="D565" s="248" t="s">
        <v>138</v>
      </c>
      <c r="E565" s="266" t="s">
        <v>1</v>
      </c>
      <c r="F565" s="267" t="s">
        <v>152</v>
      </c>
      <c r="G565" s="265"/>
      <c r="H565" s="268">
        <v>452.06700000000001</v>
      </c>
      <c r="I565" s="269"/>
      <c r="J565" s="265"/>
      <c r="K565" s="265"/>
      <c r="L565" s="270"/>
      <c r="M565" s="271"/>
      <c r="N565" s="272"/>
      <c r="O565" s="272"/>
      <c r="P565" s="272"/>
      <c r="Q565" s="272"/>
      <c r="R565" s="272"/>
      <c r="S565" s="272"/>
      <c r="T565" s="27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4" t="s">
        <v>138</v>
      </c>
      <c r="AU565" s="274" t="s">
        <v>84</v>
      </c>
      <c r="AV565" s="14" t="s">
        <v>153</v>
      </c>
      <c r="AW565" s="14" t="s">
        <v>31</v>
      </c>
      <c r="AX565" s="14" t="s">
        <v>82</v>
      </c>
      <c r="AY565" s="274" t="s">
        <v>125</v>
      </c>
    </row>
    <row r="566" s="2" customFormat="1" ht="21.75" customHeight="1">
      <c r="A566" s="38"/>
      <c r="B566" s="39"/>
      <c r="C566" s="235" t="s">
        <v>800</v>
      </c>
      <c r="D566" s="235" t="s">
        <v>128</v>
      </c>
      <c r="E566" s="236" t="s">
        <v>801</v>
      </c>
      <c r="F566" s="237" t="s">
        <v>802</v>
      </c>
      <c r="G566" s="238" t="s">
        <v>746</v>
      </c>
      <c r="H566" s="239">
        <v>1837.8299999999999</v>
      </c>
      <c r="I566" s="240"/>
      <c r="J566" s="241">
        <f>ROUND(I566*H566,2)</f>
        <v>0</v>
      </c>
      <c r="K566" s="237" t="s">
        <v>132</v>
      </c>
      <c r="L566" s="44"/>
      <c r="M566" s="242" t="s">
        <v>1</v>
      </c>
      <c r="N566" s="243" t="s">
        <v>39</v>
      </c>
      <c r="O566" s="91"/>
      <c r="P566" s="244">
        <f>O566*H566</f>
        <v>0</v>
      </c>
      <c r="Q566" s="244">
        <v>0</v>
      </c>
      <c r="R566" s="244">
        <f>Q566*H566</f>
        <v>0</v>
      </c>
      <c r="S566" s="244">
        <v>0</v>
      </c>
      <c r="T566" s="245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46" t="s">
        <v>153</v>
      </c>
      <c r="AT566" s="246" t="s">
        <v>128</v>
      </c>
      <c r="AU566" s="246" t="s">
        <v>84</v>
      </c>
      <c r="AY566" s="17" t="s">
        <v>125</v>
      </c>
      <c r="BE566" s="247">
        <f>IF(N566="základní",J566,0)</f>
        <v>0</v>
      </c>
      <c r="BF566" s="247">
        <f>IF(N566="snížená",J566,0)</f>
        <v>0</v>
      </c>
      <c r="BG566" s="247">
        <f>IF(N566="zákl. přenesená",J566,0)</f>
        <v>0</v>
      </c>
      <c r="BH566" s="247">
        <f>IF(N566="sníž. přenesená",J566,0)</f>
        <v>0</v>
      </c>
      <c r="BI566" s="247">
        <f>IF(N566="nulová",J566,0)</f>
        <v>0</v>
      </c>
      <c r="BJ566" s="17" t="s">
        <v>82</v>
      </c>
      <c r="BK566" s="247">
        <f>ROUND(I566*H566,2)</f>
        <v>0</v>
      </c>
      <c r="BL566" s="17" t="s">
        <v>153</v>
      </c>
      <c r="BM566" s="246" t="s">
        <v>803</v>
      </c>
    </row>
    <row r="567" s="2" customFormat="1">
      <c r="A567" s="38"/>
      <c r="B567" s="39"/>
      <c r="C567" s="40"/>
      <c r="D567" s="248" t="s">
        <v>135</v>
      </c>
      <c r="E567" s="40"/>
      <c r="F567" s="249" t="s">
        <v>804</v>
      </c>
      <c r="G567" s="40"/>
      <c r="H567" s="40"/>
      <c r="I567" s="144"/>
      <c r="J567" s="40"/>
      <c r="K567" s="40"/>
      <c r="L567" s="44"/>
      <c r="M567" s="250"/>
      <c r="N567" s="251"/>
      <c r="O567" s="91"/>
      <c r="P567" s="91"/>
      <c r="Q567" s="91"/>
      <c r="R567" s="91"/>
      <c r="S567" s="91"/>
      <c r="T567" s="92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T567" s="17" t="s">
        <v>135</v>
      </c>
      <c r="AU567" s="17" t="s">
        <v>84</v>
      </c>
    </row>
    <row r="568" s="13" customFormat="1">
      <c r="A568" s="13"/>
      <c r="B568" s="253"/>
      <c r="C568" s="254"/>
      <c r="D568" s="248" t="s">
        <v>138</v>
      </c>
      <c r="E568" s="255" t="s">
        <v>1</v>
      </c>
      <c r="F568" s="256" t="s">
        <v>759</v>
      </c>
      <c r="G568" s="254"/>
      <c r="H568" s="257">
        <v>827.20000000000005</v>
      </c>
      <c r="I568" s="258"/>
      <c r="J568" s="254"/>
      <c r="K568" s="254"/>
      <c r="L568" s="259"/>
      <c r="M568" s="260"/>
      <c r="N568" s="261"/>
      <c r="O568" s="261"/>
      <c r="P568" s="261"/>
      <c r="Q568" s="261"/>
      <c r="R568" s="261"/>
      <c r="S568" s="261"/>
      <c r="T568" s="26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3" t="s">
        <v>138</v>
      </c>
      <c r="AU568" s="263" t="s">
        <v>84</v>
      </c>
      <c r="AV568" s="13" t="s">
        <v>84</v>
      </c>
      <c r="AW568" s="13" t="s">
        <v>31</v>
      </c>
      <c r="AX568" s="13" t="s">
        <v>74</v>
      </c>
      <c r="AY568" s="263" t="s">
        <v>125</v>
      </c>
    </row>
    <row r="569" s="13" customFormat="1">
      <c r="A569" s="13"/>
      <c r="B569" s="253"/>
      <c r="C569" s="254"/>
      <c r="D569" s="248" t="s">
        <v>138</v>
      </c>
      <c r="E569" s="255" t="s">
        <v>1</v>
      </c>
      <c r="F569" s="256" t="s">
        <v>760</v>
      </c>
      <c r="G569" s="254"/>
      <c r="H569" s="257">
        <v>1.8400000000000001</v>
      </c>
      <c r="I569" s="258"/>
      <c r="J569" s="254"/>
      <c r="K569" s="254"/>
      <c r="L569" s="259"/>
      <c r="M569" s="260"/>
      <c r="N569" s="261"/>
      <c r="O569" s="261"/>
      <c r="P569" s="261"/>
      <c r="Q569" s="261"/>
      <c r="R569" s="261"/>
      <c r="S569" s="261"/>
      <c r="T569" s="26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3" t="s">
        <v>138</v>
      </c>
      <c r="AU569" s="263" t="s">
        <v>84</v>
      </c>
      <c r="AV569" s="13" t="s">
        <v>84</v>
      </c>
      <c r="AW569" s="13" t="s">
        <v>31</v>
      </c>
      <c r="AX569" s="13" t="s">
        <v>74</v>
      </c>
      <c r="AY569" s="263" t="s">
        <v>125</v>
      </c>
    </row>
    <row r="570" s="13" customFormat="1">
      <c r="A570" s="13"/>
      <c r="B570" s="253"/>
      <c r="C570" s="254"/>
      <c r="D570" s="248" t="s">
        <v>138</v>
      </c>
      <c r="E570" s="255" t="s">
        <v>1</v>
      </c>
      <c r="F570" s="256" t="s">
        <v>761</v>
      </c>
      <c r="G570" s="254"/>
      <c r="H570" s="257">
        <v>7.2000000000000002</v>
      </c>
      <c r="I570" s="258"/>
      <c r="J570" s="254"/>
      <c r="K570" s="254"/>
      <c r="L570" s="259"/>
      <c r="M570" s="260"/>
      <c r="N570" s="261"/>
      <c r="O570" s="261"/>
      <c r="P570" s="261"/>
      <c r="Q570" s="261"/>
      <c r="R570" s="261"/>
      <c r="S570" s="261"/>
      <c r="T570" s="26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3" t="s">
        <v>138</v>
      </c>
      <c r="AU570" s="263" t="s">
        <v>84</v>
      </c>
      <c r="AV570" s="13" t="s">
        <v>84</v>
      </c>
      <c r="AW570" s="13" t="s">
        <v>31</v>
      </c>
      <c r="AX570" s="13" t="s">
        <v>74</v>
      </c>
      <c r="AY570" s="263" t="s">
        <v>125</v>
      </c>
    </row>
    <row r="571" s="13" customFormat="1">
      <c r="A571" s="13"/>
      <c r="B571" s="253"/>
      <c r="C571" s="254"/>
      <c r="D571" s="248" t="s">
        <v>138</v>
      </c>
      <c r="E571" s="255" t="s">
        <v>1</v>
      </c>
      <c r="F571" s="256" t="s">
        <v>762</v>
      </c>
      <c r="G571" s="254"/>
      <c r="H571" s="257">
        <v>40.240000000000002</v>
      </c>
      <c r="I571" s="258"/>
      <c r="J571" s="254"/>
      <c r="K571" s="254"/>
      <c r="L571" s="259"/>
      <c r="M571" s="260"/>
      <c r="N571" s="261"/>
      <c r="O571" s="261"/>
      <c r="P571" s="261"/>
      <c r="Q571" s="261"/>
      <c r="R571" s="261"/>
      <c r="S571" s="261"/>
      <c r="T571" s="26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3" t="s">
        <v>138</v>
      </c>
      <c r="AU571" s="263" t="s">
        <v>84</v>
      </c>
      <c r="AV571" s="13" t="s">
        <v>84</v>
      </c>
      <c r="AW571" s="13" t="s">
        <v>31</v>
      </c>
      <c r="AX571" s="13" t="s">
        <v>74</v>
      </c>
      <c r="AY571" s="263" t="s">
        <v>125</v>
      </c>
    </row>
    <row r="572" s="13" customFormat="1">
      <c r="A572" s="13"/>
      <c r="B572" s="253"/>
      <c r="C572" s="254"/>
      <c r="D572" s="248" t="s">
        <v>138</v>
      </c>
      <c r="E572" s="255" t="s">
        <v>1</v>
      </c>
      <c r="F572" s="256" t="s">
        <v>763</v>
      </c>
      <c r="G572" s="254"/>
      <c r="H572" s="257">
        <v>457.74000000000001</v>
      </c>
      <c r="I572" s="258"/>
      <c r="J572" s="254"/>
      <c r="K572" s="254"/>
      <c r="L572" s="259"/>
      <c r="M572" s="260"/>
      <c r="N572" s="261"/>
      <c r="O572" s="261"/>
      <c r="P572" s="261"/>
      <c r="Q572" s="261"/>
      <c r="R572" s="261"/>
      <c r="S572" s="261"/>
      <c r="T572" s="26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3" t="s">
        <v>138</v>
      </c>
      <c r="AU572" s="263" t="s">
        <v>84</v>
      </c>
      <c r="AV572" s="13" t="s">
        <v>84</v>
      </c>
      <c r="AW572" s="13" t="s">
        <v>31</v>
      </c>
      <c r="AX572" s="13" t="s">
        <v>74</v>
      </c>
      <c r="AY572" s="263" t="s">
        <v>125</v>
      </c>
    </row>
    <row r="573" s="13" customFormat="1">
      <c r="A573" s="13"/>
      <c r="B573" s="253"/>
      <c r="C573" s="254"/>
      <c r="D573" s="248" t="s">
        <v>138</v>
      </c>
      <c r="E573" s="255" t="s">
        <v>1</v>
      </c>
      <c r="F573" s="256" t="s">
        <v>764</v>
      </c>
      <c r="G573" s="254"/>
      <c r="H573" s="257">
        <v>86.799999999999997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3" t="s">
        <v>138</v>
      </c>
      <c r="AU573" s="263" t="s">
        <v>84</v>
      </c>
      <c r="AV573" s="13" t="s">
        <v>84</v>
      </c>
      <c r="AW573" s="13" t="s">
        <v>31</v>
      </c>
      <c r="AX573" s="13" t="s">
        <v>74</v>
      </c>
      <c r="AY573" s="263" t="s">
        <v>125</v>
      </c>
    </row>
    <row r="574" s="15" customFormat="1">
      <c r="A574" s="15"/>
      <c r="B574" s="279"/>
      <c r="C574" s="280"/>
      <c r="D574" s="248" t="s">
        <v>138</v>
      </c>
      <c r="E574" s="281" t="s">
        <v>1</v>
      </c>
      <c r="F574" s="282" t="s">
        <v>262</v>
      </c>
      <c r="G574" s="280"/>
      <c r="H574" s="283">
        <v>1421.02</v>
      </c>
      <c r="I574" s="284"/>
      <c r="J574" s="280"/>
      <c r="K574" s="280"/>
      <c r="L574" s="285"/>
      <c r="M574" s="286"/>
      <c r="N574" s="287"/>
      <c r="O574" s="287"/>
      <c r="P574" s="287"/>
      <c r="Q574" s="287"/>
      <c r="R574" s="287"/>
      <c r="S574" s="287"/>
      <c r="T574" s="288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89" t="s">
        <v>138</v>
      </c>
      <c r="AU574" s="289" t="s">
        <v>84</v>
      </c>
      <c r="AV574" s="15" t="s">
        <v>145</v>
      </c>
      <c r="AW574" s="15" t="s">
        <v>31</v>
      </c>
      <c r="AX574" s="15" t="s">
        <v>74</v>
      </c>
      <c r="AY574" s="289" t="s">
        <v>125</v>
      </c>
    </row>
    <row r="575" s="13" customFormat="1">
      <c r="A575" s="13"/>
      <c r="B575" s="253"/>
      <c r="C575" s="254"/>
      <c r="D575" s="248" t="s">
        <v>138</v>
      </c>
      <c r="E575" s="255" t="s">
        <v>1</v>
      </c>
      <c r="F575" s="256" t="s">
        <v>765</v>
      </c>
      <c r="G575" s="254"/>
      <c r="H575" s="257">
        <v>248.16</v>
      </c>
      <c r="I575" s="258"/>
      <c r="J575" s="254"/>
      <c r="K575" s="254"/>
      <c r="L575" s="259"/>
      <c r="M575" s="260"/>
      <c r="N575" s="261"/>
      <c r="O575" s="261"/>
      <c r="P575" s="261"/>
      <c r="Q575" s="261"/>
      <c r="R575" s="261"/>
      <c r="S575" s="261"/>
      <c r="T575" s="26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3" t="s">
        <v>138</v>
      </c>
      <c r="AU575" s="263" t="s">
        <v>84</v>
      </c>
      <c r="AV575" s="13" t="s">
        <v>84</v>
      </c>
      <c r="AW575" s="13" t="s">
        <v>31</v>
      </c>
      <c r="AX575" s="13" t="s">
        <v>74</v>
      </c>
      <c r="AY575" s="263" t="s">
        <v>125</v>
      </c>
    </row>
    <row r="576" s="13" customFormat="1">
      <c r="A576" s="13"/>
      <c r="B576" s="253"/>
      <c r="C576" s="254"/>
      <c r="D576" s="248" t="s">
        <v>138</v>
      </c>
      <c r="E576" s="255" t="s">
        <v>1</v>
      </c>
      <c r="F576" s="256" t="s">
        <v>766</v>
      </c>
      <c r="G576" s="254"/>
      <c r="H576" s="257">
        <v>168.65000000000001</v>
      </c>
      <c r="I576" s="258"/>
      <c r="J576" s="254"/>
      <c r="K576" s="254"/>
      <c r="L576" s="259"/>
      <c r="M576" s="260"/>
      <c r="N576" s="261"/>
      <c r="O576" s="261"/>
      <c r="P576" s="261"/>
      <c r="Q576" s="261"/>
      <c r="R576" s="261"/>
      <c r="S576" s="261"/>
      <c r="T576" s="26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3" t="s">
        <v>138</v>
      </c>
      <c r="AU576" s="263" t="s">
        <v>84</v>
      </c>
      <c r="AV576" s="13" t="s">
        <v>84</v>
      </c>
      <c r="AW576" s="13" t="s">
        <v>31</v>
      </c>
      <c r="AX576" s="13" t="s">
        <v>74</v>
      </c>
      <c r="AY576" s="263" t="s">
        <v>125</v>
      </c>
    </row>
    <row r="577" s="15" customFormat="1">
      <c r="A577" s="15"/>
      <c r="B577" s="279"/>
      <c r="C577" s="280"/>
      <c r="D577" s="248" t="s">
        <v>138</v>
      </c>
      <c r="E577" s="281" t="s">
        <v>1</v>
      </c>
      <c r="F577" s="282" t="s">
        <v>262</v>
      </c>
      <c r="G577" s="280"/>
      <c r="H577" s="283">
        <v>416.81</v>
      </c>
      <c r="I577" s="284"/>
      <c r="J577" s="280"/>
      <c r="K577" s="280"/>
      <c r="L577" s="285"/>
      <c r="M577" s="286"/>
      <c r="N577" s="287"/>
      <c r="O577" s="287"/>
      <c r="P577" s="287"/>
      <c r="Q577" s="287"/>
      <c r="R577" s="287"/>
      <c r="S577" s="287"/>
      <c r="T577" s="288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89" t="s">
        <v>138</v>
      </c>
      <c r="AU577" s="289" t="s">
        <v>84</v>
      </c>
      <c r="AV577" s="15" t="s">
        <v>145</v>
      </c>
      <c r="AW577" s="15" t="s">
        <v>31</v>
      </c>
      <c r="AX577" s="15" t="s">
        <v>74</v>
      </c>
      <c r="AY577" s="289" t="s">
        <v>125</v>
      </c>
    </row>
    <row r="578" s="14" customFormat="1">
      <c r="A578" s="14"/>
      <c r="B578" s="264"/>
      <c r="C578" s="265"/>
      <c r="D578" s="248" t="s">
        <v>138</v>
      </c>
      <c r="E578" s="266" t="s">
        <v>1</v>
      </c>
      <c r="F578" s="267" t="s">
        <v>152</v>
      </c>
      <c r="G578" s="265"/>
      <c r="H578" s="268">
        <v>1837.8299999999999</v>
      </c>
      <c r="I578" s="269"/>
      <c r="J578" s="265"/>
      <c r="K578" s="265"/>
      <c r="L578" s="270"/>
      <c r="M578" s="271"/>
      <c r="N578" s="272"/>
      <c r="O578" s="272"/>
      <c r="P578" s="272"/>
      <c r="Q578" s="272"/>
      <c r="R578" s="272"/>
      <c r="S578" s="272"/>
      <c r="T578" s="273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74" t="s">
        <v>138</v>
      </c>
      <c r="AU578" s="274" t="s">
        <v>84</v>
      </c>
      <c r="AV578" s="14" t="s">
        <v>153</v>
      </c>
      <c r="AW578" s="14" t="s">
        <v>31</v>
      </c>
      <c r="AX578" s="14" t="s">
        <v>82</v>
      </c>
      <c r="AY578" s="274" t="s">
        <v>125</v>
      </c>
    </row>
    <row r="579" s="12" customFormat="1" ht="22.8" customHeight="1">
      <c r="A579" s="12"/>
      <c r="B579" s="219"/>
      <c r="C579" s="220"/>
      <c r="D579" s="221" t="s">
        <v>73</v>
      </c>
      <c r="E579" s="233" t="s">
        <v>805</v>
      </c>
      <c r="F579" s="233" t="s">
        <v>806</v>
      </c>
      <c r="G579" s="220"/>
      <c r="H579" s="220"/>
      <c r="I579" s="223"/>
      <c r="J579" s="234">
        <f>BK579</f>
        <v>0</v>
      </c>
      <c r="K579" s="220"/>
      <c r="L579" s="225"/>
      <c r="M579" s="226"/>
      <c r="N579" s="227"/>
      <c r="O579" s="227"/>
      <c r="P579" s="228">
        <f>SUM(P580:P581)</f>
        <v>0</v>
      </c>
      <c r="Q579" s="227"/>
      <c r="R579" s="228">
        <f>SUM(R580:R581)</f>
        <v>0</v>
      </c>
      <c r="S579" s="227"/>
      <c r="T579" s="229">
        <f>SUM(T580:T581)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30" t="s">
        <v>82</v>
      </c>
      <c r="AT579" s="231" t="s">
        <v>73</v>
      </c>
      <c r="AU579" s="231" t="s">
        <v>82</v>
      </c>
      <c r="AY579" s="230" t="s">
        <v>125</v>
      </c>
      <c r="BK579" s="232">
        <f>SUM(BK580:BK581)</f>
        <v>0</v>
      </c>
    </row>
    <row r="580" s="2" customFormat="1" ht="21.75" customHeight="1">
      <c r="A580" s="38"/>
      <c r="B580" s="39"/>
      <c r="C580" s="235" t="s">
        <v>807</v>
      </c>
      <c r="D580" s="235" t="s">
        <v>128</v>
      </c>
      <c r="E580" s="236" t="s">
        <v>808</v>
      </c>
      <c r="F580" s="237" t="s">
        <v>809</v>
      </c>
      <c r="G580" s="238" t="s">
        <v>746</v>
      </c>
      <c r="H580" s="239">
        <v>1745.4200000000001</v>
      </c>
      <c r="I580" s="240"/>
      <c r="J580" s="241">
        <f>ROUND(I580*H580,2)</f>
        <v>0</v>
      </c>
      <c r="K580" s="237" t="s">
        <v>132</v>
      </c>
      <c r="L580" s="44"/>
      <c r="M580" s="242" t="s">
        <v>1</v>
      </c>
      <c r="N580" s="243" t="s">
        <v>39</v>
      </c>
      <c r="O580" s="91"/>
      <c r="P580" s="244">
        <f>O580*H580</f>
        <v>0</v>
      </c>
      <c r="Q580" s="244">
        <v>0</v>
      </c>
      <c r="R580" s="244">
        <f>Q580*H580</f>
        <v>0</v>
      </c>
      <c r="S580" s="244">
        <v>0</v>
      </c>
      <c r="T580" s="245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46" t="s">
        <v>153</v>
      </c>
      <c r="AT580" s="246" t="s">
        <v>128</v>
      </c>
      <c r="AU580" s="246" t="s">
        <v>84</v>
      </c>
      <c r="AY580" s="17" t="s">
        <v>125</v>
      </c>
      <c r="BE580" s="247">
        <f>IF(N580="základní",J580,0)</f>
        <v>0</v>
      </c>
      <c r="BF580" s="247">
        <f>IF(N580="snížená",J580,0)</f>
        <v>0</v>
      </c>
      <c r="BG580" s="247">
        <f>IF(N580="zákl. přenesená",J580,0)</f>
        <v>0</v>
      </c>
      <c r="BH580" s="247">
        <f>IF(N580="sníž. přenesená",J580,0)</f>
        <v>0</v>
      </c>
      <c r="BI580" s="247">
        <f>IF(N580="nulová",J580,0)</f>
        <v>0</v>
      </c>
      <c r="BJ580" s="17" t="s">
        <v>82</v>
      </c>
      <c r="BK580" s="247">
        <f>ROUND(I580*H580,2)</f>
        <v>0</v>
      </c>
      <c r="BL580" s="17" t="s">
        <v>153</v>
      </c>
      <c r="BM580" s="246" t="s">
        <v>810</v>
      </c>
    </row>
    <row r="581" s="2" customFormat="1">
      <c r="A581" s="38"/>
      <c r="B581" s="39"/>
      <c r="C581" s="40"/>
      <c r="D581" s="248" t="s">
        <v>135</v>
      </c>
      <c r="E581" s="40"/>
      <c r="F581" s="249" t="s">
        <v>811</v>
      </c>
      <c r="G581" s="40"/>
      <c r="H581" s="40"/>
      <c r="I581" s="144"/>
      <c r="J581" s="40"/>
      <c r="K581" s="40"/>
      <c r="L581" s="44"/>
      <c r="M581" s="250"/>
      <c r="N581" s="251"/>
      <c r="O581" s="91"/>
      <c r="P581" s="91"/>
      <c r="Q581" s="91"/>
      <c r="R581" s="91"/>
      <c r="S581" s="91"/>
      <c r="T581" s="92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T581" s="17" t="s">
        <v>135</v>
      </c>
      <c r="AU581" s="17" t="s">
        <v>84</v>
      </c>
    </row>
    <row r="582" s="12" customFormat="1" ht="22.8" customHeight="1">
      <c r="A582" s="12"/>
      <c r="B582" s="219"/>
      <c r="C582" s="220"/>
      <c r="D582" s="221" t="s">
        <v>73</v>
      </c>
      <c r="E582" s="233" t="s">
        <v>812</v>
      </c>
      <c r="F582" s="233" t="s">
        <v>813</v>
      </c>
      <c r="G582" s="220"/>
      <c r="H582" s="220"/>
      <c r="I582" s="223"/>
      <c r="J582" s="234">
        <f>BK582</f>
        <v>0</v>
      </c>
      <c r="K582" s="220"/>
      <c r="L582" s="225"/>
      <c r="M582" s="226"/>
      <c r="N582" s="227"/>
      <c r="O582" s="227"/>
      <c r="P582" s="228">
        <f>SUM(P583:P589)</f>
        <v>0</v>
      </c>
      <c r="Q582" s="227"/>
      <c r="R582" s="228">
        <f>SUM(R583:R589)</f>
        <v>0.36449999999999999</v>
      </c>
      <c r="S582" s="227"/>
      <c r="T582" s="229">
        <f>SUM(T583:T589)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30" t="s">
        <v>84</v>
      </c>
      <c r="AT582" s="231" t="s">
        <v>73</v>
      </c>
      <c r="AU582" s="231" t="s">
        <v>82</v>
      </c>
      <c r="AY582" s="230" t="s">
        <v>125</v>
      </c>
      <c r="BK582" s="232">
        <f>SUM(BK583:BK589)</f>
        <v>0</v>
      </c>
    </row>
    <row r="583" s="2" customFormat="1" ht="16.5" customHeight="1">
      <c r="A583" s="38"/>
      <c r="B583" s="39"/>
      <c r="C583" s="235" t="s">
        <v>814</v>
      </c>
      <c r="D583" s="235" t="s">
        <v>128</v>
      </c>
      <c r="E583" s="236" t="s">
        <v>815</v>
      </c>
      <c r="F583" s="237" t="s">
        <v>816</v>
      </c>
      <c r="G583" s="238" t="s">
        <v>131</v>
      </c>
      <c r="H583" s="239">
        <v>54</v>
      </c>
      <c r="I583" s="240"/>
      <c r="J583" s="241">
        <f>ROUND(I583*H583,2)</f>
        <v>0</v>
      </c>
      <c r="K583" s="237" t="s">
        <v>1</v>
      </c>
      <c r="L583" s="44"/>
      <c r="M583" s="242" t="s">
        <v>1</v>
      </c>
      <c r="N583" s="243" t="s">
        <v>39</v>
      </c>
      <c r="O583" s="91"/>
      <c r="P583" s="244">
        <f>O583*H583</f>
        <v>0</v>
      </c>
      <c r="Q583" s="244">
        <v>0</v>
      </c>
      <c r="R583" s="244">
        <f>Q583*H583</f>
        <v>0</v>
      </c>
      <c r="S583" s="244">
        <v>0</v>
      </c>
      <c r="T583" s="245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46" t="s">
        <v>153</v>
      </c>
      <c r="AT583" s="246" t="s">
        <v>128</v>
      </c>
      <c r="AU583" s="246" t="s">
        <v>84</v>
      </c>
      <c r="AY583" s="17" t="s">
        <v>125</v>
      </c>
      <c r="BE583" s="247">
        <f>IF(N583="základní",J583,0)</f>
        <v>0</v>
      </c>
      <c r="BF583" s="247">
        <f>IF(N583="snížená",J583,0)</f>
        <v>0</v>
      </c>
      <c r="BG583" s="247">
        <f>IF(N583="zákl. přenesená",J583,0)</f>
        <v>0</v>
      </c>
      <c r="BH583" s="247">
        <f>IF(N583="sníž. přenesená",J583,0)</f>
        <v>0</v>
      </c>
      <c r="BI583" s="247">
        <f>IF(N583="nulová",J583,0)</f>
        <v>0</v>
      </c>
      <c r="BJ583" s="17" t="s">
        <v>82</v>
      </c>
      <c r="BK583" s="247">
        <f>ROUND(I583*H583,2)</f>
        <v>0</v>
      </c>
      <c r="BL583" s="17" t="s">
        <v>153</v>
      </c>
      <c r="BM583" s="246" t="s">
        <v>817</v>
      </c>
    </row>
    <row r="584" s="2" customFormat="1">
      <c r="A584" s="38"/>
      <c r="B584" s="39"/>
      <c r="C584" s="40"/>
      <c r="D584" s="248" t="s">
        <v>135</v>
      </c>
      <c r="E584" s="40"/>
      <c r="F584" s="249" t="s">
        <v>818</v>
      </c>
      <c r="G584" s="40"/>
      <c r="H584" s="40"/>
      <c r="I584" s="144"/>
      <c r="J584" s="40"/>
      <c r="K584" s="40"/>
      <c r="L584" s="44"/>
      <c r="M584" s="250"/>
      <c r="N584" s="251"/>
      <c r="O584" s="91"/>
      <c r="P584" s="91"/>
      <c r="Q584" s="91"/>
      <c r="R584" s="91"/>
      <c r="S584" s="91"/>
      <c r="T584" s="92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T584" s="17" t="s">
        <v>135</v>
      </c>
      <c r="AU584" s="17" t="s">
        <v>84</v>
      </c>
    </row>
    <row r="585" s="13" customFormat="1">
      <c r="A585" s="13"/>
      <c r="B585" s="253"/>
      <c r="C585" s="254"/>
      <c r="D585" s="248" t="s">
        <v>138</v>
      </c>
      <c r="E585" s="255" t="s">
        <v>1</v>
      </c>
      <c r="F585" s="256" t="s">
        <v>819</v>
      </c>
      <c r="G585" s="254"/>
      <c r="H585" s="257">
        <v>54</v>
      </c>
      <c r="I585" s="258"/>
      <c r="J585" s="254"/>
      <c r="K585" s="254"/>
      <c r="L585" s="259"/>
      <c r="M585" s="260"/>
      <c r="N585" s="261"/>
      <c r="O585" s="261"/>
      <c r="P585" s="261"/>
      <c r="Q585" s="261"/>
      <c r="R585" s="261"/>
      <c r="S585" s="261"/>
      <c r="T585" s="262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3" t="s">
        <v>138</v>
      </c>
      <c r="AU585" s="263" t="s">
        <v>84</v>
      </c>
      <c r="AV585" s="13" t="s">
        <v>84</v>
      </c>
      <c r="AW585" s="13" t="s">
        <v>31</v>
      </c>
      <c r="AX585" s="13" t="s">
        <v>82</v>
      </c>
      <c r="AY585" s="263" t="s">
        <v>125</v>
      </c>
    </row>
    <row r="586" s="2" customFormat="1" ht="16.5" customHeight="1">
      <c r="A586" s="38"/>
      <c r="B586" s="39"/>
      <c r="C586" s="290" t="s">
        <v>820</v>
      </c>
      <c r="D586" s="290" t="s">
        <v>389</v>
      </c>
      <c r="E586" s="291" t="s">
        <v>821</v>
      </c>
      <c r="F586" s="292" t="s">
        <v>822</v>
      </c>
      <c r="G586" s="293" t="s">
        <v>131</v>
      </c>
      <c r="H586" s="294">
        <v>54</v>
      </c>
      <c r="I586" s="295"/>
      <c r="J586" s="296">
        <f>ROUND(I586*H586,2)</f>
        <v>0</v>
      </c>
      <c r="K586" s="292" t="s">
        <v>1</v>
      </c>
      <c r="L586" s="297"/>
      <c r="M586" s="298" t="s">
        <v>1</v>
      </c>
      <c r="N586" s="299" t="s">
        <v>39</v>
      </c>
      <c r="O586" s="91"/>
      <c r="P586" s="244">
        <f>O586*H586</f>
        <v>0</v>
      </c>
      <c r="Q586" s="244">
        <v>0.0067499999999999999</v>
      </c>
      <c r="R586" s="244">
        <f>Q586*H586</f>
        <v>0.36449999999999999</v>
      </c>
      <c r="S586" s="244">
        <v>0</v>
      </c>
      <c r="T586" s="245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46" t="s">
        <v>172</v>
      </c>
      <c r="AT586" s="246" t="s">
        <v>389</v>
      </c>
      <c r="AU586" s="246" t="s">
        <v>84</v>
      </c>
      <c r="AY586" s="17" t="s">
        <v>125</v>
      </c>
      <c r="BE586" s="247">
        <f>IF(N586="základní",J586,0)</f>
        <v>0</v>
      </c>
      <c r="BF586" s="247">
        <f>IF(N586="snížená",J586,0)</f>
        <v>0</v>
      </c>
      <c r="BG586" s="247">
        <f>IF(N586="zákl. přenesená",J586,0)</f>
        <v>0</v>
      </c>
      <c r="BH586" s="247">
        <f>IF(N586="sníž. přenesená",J586,0)</f>
        <v>0</v>
      </c>
      <c r="BI586" s="247">
        <f>IF(N586="nulová",J586,0)</f>
        <v>0</v>
      </c>
      <c r="BJ586" s="17" t="s">
        <v>82</v>
      </c>
      <c r="BK586" s="247">
        <f>ROUND(I586*H586,2)</f>
        <v>0</v>
      </c>
      <c r="BL586" s="17" t="s">
        <v>153</v>
      </c>
      <c r="BM586" s="246" t="s">
        <v>823</v>
      </c>
    </row>
    <row r="587" s="2" customFormat="1">
      <c r="A587" s="38"/>
      <c r="B587" s="39"/>
      <c r="C587" s="40"/>
      <c r="D587" s="248" t="s">
        <v>135</v>
      </c>
      <c r="E587" s="40"/>
      <c r="F587" s="249" t="s">
        <v>822</v>
      </c>
      <c r="G587" s="40"/>
      <c r="H587" s="40"/>
      <c r="I587" s="144"/>
      <c r="J587" s="40"/>
      <c r="K587" s="40"/>
      <c r="L587" s="44"/>
      <c r="M587" s="250"/>
      <c r="N587" s="251"/>
      <c r="O587" s="91"/>
      <c r="P587" s="91"/>
      <c r="Q587" s="91"/>
      <c r="R587" s="91"/>
      <c r="S587" s="91"/>
      <c r="T587" s="92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T587" s="17" t="s">
        <v>135</v>
      </c>
      <c r="AU587" s="17" t="s">
        <v>84</v>
      </c>
    </row>
    <row r="588" s="2" customFormat="1">
      <c r="A588" s="38"/>
      <c r="B588" s="39"/>
      <c r="C588" s="40"/>
      <c r="D588" s="248" t="s">
        <v>136</v>
      </c>
      <c r="E588" s="40"/>
      <c r="F588" s="252" t="s">
        <v>824</v>
      </c>
      <c r="G588" s="40"/>
      <c r="H588" s="40"/>
      <c r="I588" s="144"/>
      <c r="J588" s="40"/>
      <c r="K588" s="40"/>
      <c r="L588" s="44"/>
      <c r="M588" s="250"/>
      <c r="N588" s="251"/>
      <c r="O588" s="91"/>
      <c r="P588" s="91"/>
      <c r="Q588" s="91"/>
      <c r="R588" s="91"/>
      <c r="S588" s="91"/>
      <c r="T588" s="92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T588" s="17" t="s">
        <v>136</v>
      </c>
      <c r="AU588" s="17" t="s">
        <v>84</v>
      </c>
    </row>
    <row r="589" s="13" customFormat="1">
      <c r="A589" s="13"/>
      <c r="B589" s="253"/>
      <c r="C589" s="254"/>
      <c r="D589" s="248" t="s">
        <v>138</v>
      </c>
      <c r="E589" s="255" t="s">
        <v>1</v>
      </c>
      <c r="F589" s="256" t="s">
        <v>819</v>
      </c>
      <c r="G589" s="254"/>
      <c r="H589" s="257">
        <v>54</v>
      </c>
      <c r="I589" s="258"/>
      <c r="J589" s="254"/>
      <c r="K589" s="254"/>
      <c r="L589" s="259"/>
      <c r="M589" s="300"/>
      <c r="N589" s="301"/>
      <c r="O589" s="301"/>
      <c r="P589" s="301"/>
      <c r="Q589" s="301"/>
      <c r="R589" s="301"/>
      <c r="S589" s="301"/>
      <c r="T589" s="302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63" t="s">
        <v>138</v>
      </c>
      <c r="AU589" s="263" t="s">
        <v>84</v>
      </c>
      <c r="AV589" s="13" t="s">
        <v>84</v>
      </c>
      <c r="AW589" s="13" t="s">
        <v>31</v>
      </c>
      <c r="AX589" s="13" t="s">
        <v>82</v>
      </c>
      <c r="AY589" s="263" t="s">
        <v>125</v>
      </c>
    </row>
    <row r="590" s="2" customFormat="1" ht="6.96" customHeight="1">
      <c r="A590" s="38"/>
      <c r="B590" s="66"/>
      <c r="C590" s="67"/>
      <c r="D590" s="67"/>
      <c r="E590" s="67"/>
      <c r="F590" s="67"/>
      <c r="G590" s="67"/>
      <c r="H590" s="67"/>
      <c r="I590" s="183"/>
      <c r="J590" s="67"/>
      <c r="K590" s="67"/>
      <c r="L590" s="44"/>
      <c r="M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</row>
  </sheetData>
  <sheetProtection sheet="1" autoFilter="0" formatColumns="0" formatRows="0" objects="1" scenarios="1" spinCount="100000" saltValue="OOn7tDGZ0dZb0x+ldZRmI+6+pkdw0mPD3xwDj/oQJeXzRUAMu76C57dUBcGD7c/t/M5SrxDq/9Ecg/Se2MB8vw==" hashValue="Ppn6nYqEVJA+sIz2A7yEGnL0mRkH2V4+VKBveF03ooTritmLnpbcMhxUgJRmsYJXfMCHsnW2/oyOXqKbSqCPig==" algorithmName="SHA-512" password="CC35"/>
  <autoFilter ref="C123:K58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  <c r="AZ2" s="303" t="s">
        <v>825</v>
      </c>
      <c r="BA2" s="303" t="s">
        <v>826</v>
      </c>
      <c r="BB2" s="303" t="s">
        <v>303</v>
      </c>
      <c r="BC2" s="303" t="s">
        <v>827</v>
      </c>
      <c r="BD2" s="303" t="s">
        <v>84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  <c r="AZ3" s="303" t="s">
        <v>828</v>
      </c>
      <c r="BA3" s="303" t="s">
        <v>829</v>
      </c>
      <c r="BB3" s="303" t="s">
        <v>303</v>
      </c>
      <c r="BC3" s="303" t="s">
        <v>830</v>
      </c>
      <c r="BD3" s="303" t="s">
        <v>84</v>
      </c>
    </row>
    <row r="4" s="1" customFormat="1" ht="24.96" customHeight="1">
      <c r="B4" s="20"/>
      <c r="D4" s="140" t="s">
        <v>94</v>
      </c>
      <c r="I4" s="136"/>
      <c r="L4" s="20"/>
      <c r="M4" s="141" t="s">
        <v>10</v>
      </c>
      <c r="AT4" s="17" t="s">
        <v>4</v>
      </c>
      <c r="AZ4" s="303" t="s">
        <v>831</v>
      </c>
      <c r="BA4" s="303" t="s">
        <v>832</v>
      </c>
      <c r="BB4" s="303" t="s">
        <v>303</v>
      </c>
      <c r="BC4" s="303" t="s">
        <v>833</v>
      </c>
      <c r="BD4" s="303" t="s">
        <v>84</v>
      </c>
    </row>
    <row r="5" s="1" customFormat="1" ht="6.96" customHeight="1">
      <c r="B5" s="20"/>
      <c r="I5" s="136"/>
      <c r="L5" s="20"/>
      <c r="AZ5" s="303" t="s">
        <v>834</v>
      </c>
      <c r="BA5" s="303" t="s">
        <v>835</v>
      </c>
      <c r="BB5" s="303" t="s">
        <v>303</v>
      </c>
      <c r="BC5" s="303" t="s">
        <v>836</v>
      </c>
      <c r="BD5" s="303" t="s">
        <v>84</v>
      </c>
    </row>
    <row r="6" s="1" customFormat="1" ht="12" customHeight="1">
      <c r="B6" s="20"/>
      <c r="D6" s="142" t="s">
        <v>16</v>
      </c>
      <c r="I6" s="136"/>
      <c r="L6" s="20"/>
      <c r="AZ6" s="303" t="s">
        <v>837</v>
      </c>
      <c r="BA6" s="303" t="s">
        <v>838</v>
      </c>
      <c r="BB6" s="303" t="s">
        <v>245</v>
      </c>
      <c r="BC6" s="303" t="s">
        <v>839</v>
      </c>
      <c r="BD6" s="303" t="s">
        <v>84</v>
      </c>
    </row>
    <row r="7" s="1" customFormat="1" ht="16.5" customHeight="1">
      <c r="B7" s="20"/>
      <c r="E7" s="143" t="str">
        <f>'Rekapitulace stavby'!K6</f>
        <v>Jaselská, č. akce 999809</v>
      </c>
      <c r="F7" s="142"/>
      <c r="G7" s="142"/>
      <c r="H7" s="142"/>
      <c r="I7" s="136"/>
      <c r="L7" s="20"/>
      <c r="AZ7" s="303" t="s">
        <v>840</v>
      </c>
      <c r="BA7" s="303" t="s">
        <v>841</v>
      </c>
      <c r="BB7" s="303" t="s">
        <v>303</v>
      </c>
      <c r="BC7" s="303" t="s">
        <v>842</v>
      </c>
      <c r="BD7" s="303" t="s">
        <v>84</v>
      </c>
    </row>
    <row r="8" s="2" customFormat="1" ht="12" customHeight="1">
      <c r="A8" s="38"/>
      <c r="B8" s="44"/>
      <c r="C8" s="38"/>
      <c r="D8" s="142" t="s">
        <v>95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303" t="s">
        <v>843</v>
      </c>
      <c r="BA8" s="303" t="s">
        <v>844</v>
      </c>
      <c r="BB8" s="303" t="s">
        <v>245</v>
      </c>
      <c r="BC8" s="303" t="s">
        <v>845</v>
      </c>
      <c r="BD8" s="303" t="s">
        <v>84</v>
      </c>
    </row>
    <row r="9" s="2" customFormat="1" ht="16.5" customHeight="1">
      <c r="A9" s="38"/>
      <c r="B9" s="44"/>
      <c r="C9" s="38"/>
      <c r="D9" s="38"/>
      <c r="E9" s="145" t="s">
        <v>846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28. 11. 2019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26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26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33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34</v>
      </c>
      <c r="E30" s="38"/>
      <c r="F30" s="38"/>
      <c r="G30" s="38"/>
      <c r="H30" s="38"/>
      <c r="I30" s="144"/>
      <c r="J30" s="157">
        <f>ROUND(J123,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36</v>
      </c>
      <c r="G32" s="38"/>
      <c r="H32" s="38"/>
      <c r="I32" s="159" t="s">
        <v>35</v>
      </c>
      <c r="J32" s="158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38</v>
      </c>
      <c r="E33" s="142" t="s">
        <v>39</v>
      </c>
      <c r="F33" s="161">
        <f>ROUND((SUM(BE123:BE584)),  2)</f>
        <v>0</v>
      </c>
      <c r="G33" s="38"/>
      <c r="H33" s="38"/>
      <c r="I33" s="162">
        <v>0.20999999999999999</v>
      </c>
      <c r="J33" s="161">
        <f>ROUND(((SUM(BE123:BE584))*I33),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40</v>
      </c>
      <c r="F34" s="161">
        <f>ROUND((SUM(BF123:BF584)),  2)</f>
        <v>0</v>
      </c>
      <c r="G34" s="38"/>
      <c r="H34" s="38"/>
      <c r="I34" s="162">
        <v>0.14999999999999999</v>
      </c>
      <c r="J34" s="161">
        <f>ROUND(((SUM(BF123:BF584))*I34),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41</v>
      </c>
      <c r="F35" s="161">
        <f>ROUND((SUM(BG123:BG584)),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42</v>
      </c>
      <c r="F36" s="161">
        <f>ROUND((SUM(BH123:BH584)),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43</v>
      </c>
      <c r="F37" s="161">
        <f>ROUND((SUM(BI123:BI584)),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51</v>
      </c>
      <c r="E65" s="179"/>
      <c r="F65" s="179"/>
      <c r="G65" s="171" t="s">
        <v>52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Jaselská, č. akce 999809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02 - Odvodnění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Praha 6</v>
      </c>
      <c r="G89" s="40"/>
      <c r="H89" s="40"/>
      <c r="I89" s="147" t="s">
        <v>22</v>
      </c>
      <c r="J89" s="79" t="str">
        <f>IF(J12="","",J12)</f>
        <v>28. 11. 2019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98</v>
      </c>
      <c r="D94" s="189"/>
      <c r="E94" s="189"/>
      <c r="F94" s="189"/>
      <c r="G94" s="189"/>
      <c r="H94" s="189"/>
      <c r="I94" s="190"/>
      <c r="J94" s="191" t="s">
        <v>99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100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="9" customFormat="1" ht="24.96" customHeight="1">
      <c r="A97" s="9"/>
      <c r="B97" s="193"/>
      <c r="C97" s="194"/>
      <c r="D97" s="195" t="s">
        <v>847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848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849</v>
      </c>
      <c r="E99" s="203"/>
      <c r="F99" s="203"/>
      <c r="G99" s="203"/>
      <c r="H99" s="203"/>
      <c r="I99" s="204"/>
      <c r="J99" s="205">
        <f>J377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850</v>
      </c>
      <c r="E100" s="203"/>
      <c r="F100" s="203"/>
      <c r="G100" s="203"/>
      <c r="H100" s="203"/>
      <c r="I100" s="204"/>
      <c r="J100" s="205">
        <f>J413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235</v>
      </c>
      <c r="E101" s="203"/>
      <c r="F101" s="203"/>
      <c r="G101" s="203"/>
      <c r="H101" s="203"/>
      <c r="I101" s="204"/>
      <c r="J101" s="205">
        <f>J468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851</v>
      </c>
      <c r="E102" s="203"/>
      <c r="F102" s="203"/>
      <c r="G102" s="203"/>
      <c r="H102" s="203"/>
      <c r="I102" s="204"/>
      <c r="J102" s="205">
        <f>J561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852</v>
      </c>
      <c r="E103" s="203"/>
      <c r="F103" s="203"/>
      <c r="G103" s="203"/>
      <c r="H103" s="203"/>
      <c r="I103" s="204"/>
      <c r="J103" s="205">
        <f>J580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110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87" t="str">
        <f>E7</f>
        <v>Jaselská, č. akce 999809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95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E9</f>
        <v>02 - Odvodnění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Praha 6</v>
      </c>
      <c r="G117" s="40"/>
      <c r="H117" s="40"/>
      <c r="I117" s="147" t="s">
        <v>22</v>
      </c>
      <c r="J117" s="79" t="str">
        <f>IF(J12="","",J12)</f>
        <v>28. 11. 2019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147" t="s">
        <v>30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147" t="s">
        <v>32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207"/>
      <c r="B122" s="208"/>
      <c r="C122" s="209" t="s">
        <v>111</v>
      </c>
      <c r="D122" s="210" t="s">
        <v>59</v>
      </c>
      <c r="E122" s="210" t="s">
        <v>55</v>
      </c>
      <c r="F122" s="210" t="s">
        <v>56</v>
      </c>
      <c r="G122" s="210" t="s">
        <v>112</v>
      </c>
      <c r="H122" s="210" t="s">
        <v>113</v>
      </c>
      <c r="I122" s="211" t="s">
        <v>114</v>
      </c>
      <c r="J122" s="210" t="s">
        <v>99</v>
      </c>
      <c r="K122" s="212" t="s">
        <v>115</v>
      </c>
      <c r="L122" s="213"/>
      <c r="M122" s="100" t="s">
        <v>1</v>
      </c>
      <c r="N122" s="101" t="s">
        <v>38</v>
      </c>
      <c r="O122" s="101" t="s">
        <v>116</v>
      </c>
      <c r="P122" s="101" t="s">
        <v>117</v>
      </c>
      <c r="Q122" s="101" t="s">
        <v>118</v>
      </c>
      <c r="R122" s="101" t="s">
        <v>119</v>
      </c>
      <c r="S122" s="101" t="s">
        <v>120</v>
      </c>
      <c r="T122" s="102" t="s">
        <v>121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="2" customFormat="1" ht="22.8" customHeight="1">
      <c r="A123" s="38"/>
      <c r="B123" s="39"/>
      <c r="C123" s="107" t="s">
        <v>122</v>
      </c>
      <c r="D123" s="40"/>
      <c r="E123" s="40"/>
      <c r="F123" s="40"/>
      <c r="G123" s="40"/>
      <c r="H123" s="40"/>
      <c r="I123" s="144"/>
      <c r="J123" s="214">
        <f>BK123</f>
        <v>0</v>
      </c>
      <c r="K123" s="40"/>
      <c r="L123" s="44"/>
      <c r="M123" s="103"/>
      <c r="N123" s="215"/>
      <c r="O123" s="104"/>
      <c r="P123" s="216">
        <f>P124</f>
        <v>0</v>
      </c>
      <c r="Q123" s="104"/>
      <c r="R123" s="216">
        <f>R124</f>
        <v>2840.3272574999996</v>
      </c>
      <c r="S123" s="104"/>
      <c r="T123" s="217">
        <f>T124</f>
        <v>73.025000000000006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73</v>
      </c>
      <c r="AU123" s="17" t="s">
        <v>101</v>
      </c>
      <c r="BK123" s="218">
        <f>BK124</f>
        <v>0</v>
      </c>
    </row>
    <row r="124" s="12" customFormat="1" ht="25.92" customHeight="1">
      <c r="A124" s="12"/>
      <c r="B124" s="219"/>
      <c r="C124" s="220"/>
      <c r="D124" s="221" t="s">
        <v>73</v>
      </c>
      <c r="E124" s="222" t="s">
        <v>240</v>
      </c>
      <c r="F124" s="222" t="s">
        <v>853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P125+P377+P413+P468+P561+P580</f>
        <v>0</v>
      </c>
      <c r="Q124" s="227"/>
      <c r="R124" s="228">
        <f>R125+R377+R413+R468+R561+R580</f>
        <v>2840.3272574999996</v>
      </c>
      <c r="S124" s="227"/>
      <c r="T124" s="229">
        <f>T125+T377+T413+T468+T561+T580</f>
        <v>73.025000000000006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82</v>
      </c>
      <c r="AT124" s="231" t="s">
        <v>73</v>
      </c>
      <c r="AU124" s="231" t="s">
        <v>74</v>
      </c>
      <c r="AY124" s="230" t="s">
        <v>125</v>
      </c>
      <c r="BK124" s="232">
        <f>BK125+BK377+BK413+BK468+BK561+BK580</f>
        <v>0</v>
      </c>
    </row>
    <row r="125" s="12" customFormat="1" ht="22.8" customHeight="1">
      <c r="A125" s="12"/>
      <c r="B125" s="219"/>
      <c r="C125" s="220"/>
      <c r="D125" s="221" t="s">
        <v>73</v>
      </c>
      <c r="E125" s="233" t="s">
        <v>82</v>
      </c>
      <c r="F125" s="233" t="s">
        <v>854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SUM(P126:P376)</f>
        <v>0</v>
      </c>
      <c r="Q125" s="227"/>
      <c r="R125" s="228">
        <f>SUM(R126:R376)</f>
        <v>2668.4264679999997</v>
      </c>
      <c r="S125" s="227"/>
      <c r="T125" s="229">
        <f>SUM(T126:T376)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82</v>
      </c>
      <c r="AT125" s="231" t="s">
        <v>73</v>
      </c>
      <c r="AU125" s="231" t="s">
        <v>82</v>
      </c>
      <c r="AY125" s="230" t="s">
        <v>125</v>
      </c>
      <c r="BK125" s="232">
        <f>SUM(BK126:BK376)</f>
        <v>0</v>
      </c>
    </row>
    <row r="126" s="2" customFormat="1" ht="16.5" customHeight="1">
      <c r="A126" s="38"/>
      <c r="B126" s="39"/>
      <c r="C126" s="235" t="s">
        <v>82</v>
      </c>
      <c r="D126" s="235" t="s">
        <v>128</v>
      </c>
      <c r="E126" s="236" t="s">
        <v>855</v>
      </c>
      <c r="F126" s="237" t="s">
        <v>856</v>
      </c>
      <c r="G126" s="238" t="s">
        <v>131</v>
      </c>
      <c r="H126" s="239">
        <v>60.5</v>
      </c>
      <c r="I126" s="240"/>
      <c r="J126" s="241">
        <f>ROUND(I126*H126,2)</f>
        <v>0</v>
      </c>
      <c r="K126" s="237" t="s">
        <v>132</v>
      </c>
      <c r="L126" s="44"/>
      <c r="M126" s="242" t="s">
        <v>1</v>
      </c>
      <c r="N126" s="243" t="s">
        <v>39</v>
      </c>
      <c r="O126" s="91"/>
      <c r="P126" s="244">
        <f>O126*H126</f>
        <v>0</v>
      </c>
      <c r="Q126" s="244">
        <v>0.01559</v>
      </c>
      <c r="R126" s="244">
        <f>Q126*H126</f>
        <v>0.94319500000000001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153</v>
      </c>
      <c r="AT126" s="246" t="s">
        <v>128</v>
      </c>
      <c r="AU126" s="246" t="s">
        <v>84</v>
      </c>
      <c r="AY126" s="17" t="s">
        <v>125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82</v>
      </c>
      <c r="BK126" s="247">
        <f>ROUND(I126*H126,2)</f>
        <v>0</v>
      </c>
      <c r="BL126" s="17" t="s">
        <v>153</v>
      </c>
      <c r="BM126" s="246" t="s">
        <v>857</v>
      </c>
    </row>
    <row r="127" s="2" customFormat="1">
      <c r="A127" s="38"/>
      <c r="B127" s="39"/>
      <c r="C127" s="40"/>
      <c r="D127" s="248" t="s">
        <v>135</v>
      </c>
      <c r="E127" s="40"/>
      <c r="F127" s="249" t="s">
        <v>856</v>
      </c>
      <c r="G127" s="40"/>
      <c r="H127" s="40"/>
      <c r="I127" s="144"/>
      <c r="J127" s="40"/>
      <c r="K127" s="40"/>
      <c r="L127" s="44"/>
      <c r="M127" s="250"/>
      <c r="N127" s="251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135</v>
      </c>
      <c r="AU127" s="17" t="s">
        <v>84</v>
      </c>
    </row>
    <row r="128" s="13" customFormat="1">
      <c r="A128" s="13"/>
      <c r="B128" s="253"/>
      <c r="C128" s="254"/>
      <c r="D128" s="248" t="s">
        <v>138</v>
      </c>
      <c r="E128" s="255" t="s">
        <v>1</v>
      </c>
      <c r="F128" s="256" t="s">
        <v>858</v>
      </c>
      <c r="G128" s="254"/>
      <c r="H128" s="257">
        <v>7.5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3" t="s">
        <v>138</v>
      </c>
      <c r="AU128" s="263" t="s">
        <v>84</v>
      </c>
      <c r="AV128" s="13" t="s">
        <v>84</v>
      </c>
      <c r="AW128" s="13" t="s">
        <v>31</v>
      </c>
      <c r="AX128" s="13" t="s">
        <v>74</v>
      </c>
      <c r="AY128" s="263" t="s">
        <v>125</v>
      </c>
    </row>
    <row r="129" s="13" customFormat="1">
      <c r="A129" s="13"/>
      <c r="B129" s="253"/>
      <c r="C129" s="254"/>
      <c r="D129" s="248" t="s">
        <v>138</v>
      </c>
      <c r="E129" s="255" t="s">
        <v>1</v>
      </c>
      <c r="F129" s="256" t="s">
        <v>859</v>
      </c>
      <c r="G129" s="254"/>
      <c r="H129" s="257">
        <v>8.25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3" t="s">
        <v>138</v>
      </c>
      <c r="AU129" s="263" t="s">
        <v>84</v>
      </c>
      <c r="AV129" s="13" t="s">
        <v>84</v>
      </c>
      <c r="AW129" s="13" t="s">
        <v>31</v>
      </c>
      <c r="AX129" s="13" t="s">
        <v>74</v>
      </c>
      <c r="AY129" s="263" t="s">
        <v>125</v>
      </c>
    </row>
    <row r="130" s="13" customFormat="1">
      <c r="A130" s="13"/>
      <c r="B130" s="253"/>
      <c r="C130" s="254"/>
      <c r="D130" s="248" t="s">
        <v>138</v>
      </c>
      <c r="E130" s="255" t="s">
        <v>1</v>
      </c>
      <c r="F130" s="256" t="s">
        <v>860</v>
      </c>
      <c r="G130" s="254"/>
      <c r="H130" s="257">
        <v>8.25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3" t="s">
        <v>138</v>
      </c>
      <c r="AU130" s="263" t="s">
        <v>84</v>
      </c>
      <c r="AV130" s="13" t="s">
        <v>84</v>
      </c>
      <c r="AW130" s="13" t="s">
        <v>31</v>
      </c>
      <c r="AX130" s="13" t="s">
        <v>74</v>
      </c>
      <c r="AY130" s="263" t="s">
        <v>125</v>
      </c>
    </row>
    <row r="131" s="13" customFormat="1">
      <c r="A131" s="13"/>
      <c r="B131" s="253"/>
      <c r="C131" s="254"/>
      <c r="D131" s="248" t="s">
        <v>138</v>
      </c>
      <c r="E131" s="255" t="s">
        <v>1</v>
      </c>
      <c r="F131" s="256" t="s">
        <v>861</v>
      </c>
      <c r="G131" s="254"/>
      <c r="H131" s="257">
        <v>8.8000000000000007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3" t="s">
        <v>138</v>
      </c>
      <c r="AU131" s="263" t="s">
        <v>84</v>
      </c>
      <c r="AV131" s="13" t="s">
        <v>84</v>
      </c>
      <c r="AW131" s="13" t="s">
        <v>31</v>
      </c>
      <c r="AX131" s="13" t="s">
        <v>74</v>
      </c>
      <c r="AY131" s="263" t="s">
        <v>125</v>
      </c>
    </row>
    <row r="132" s="13" customFormat="1">
      <c r="A132" s="13"/>
      <c r="B132" s="253"/>
      <c r="C132" s="254"/>
      <c r="D132" s="248" t="s">
        <v>138</v>
      </c>
      <c r="E132" s="255" t="s">
        <v>1</v>
      </c>
      <c r="F132" s="256" t="s">
        <v>862</v>
      </c>
      <c r="G132" s="254"/>
      <c r="H132" s="257">
        <v>9.0999999999999996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3" t="s">
        <v>138</v>
      </c>
      <c r="AU132" s="263" t="s">
        <v>84</v>
      </c>
      <c r="AV132" s="13" t="s">
        <v>84</v>
      </c>
      <c r="AW132" s="13" t="s">
        <v>31</v>
      </c>
      <c r="AX132" s="13" t="s">
        <v>74</v>
      </c>
      <c r="AY132" s="263" t="s">
        <v>125</v>
      </c>
    </row>
    <row r="133" s="13" customFormat="1">
      <c r="A133" s="13"/>
      <c r="B133" s="253"/>
      <c r="C133" s="254"/>
      <c r="D133" s="248" t="s">
        <v>138</v>
      </c>
      <c r="E133" s="255" t="s">
        <v>1</v>
      </c>
      <c r="F133" s="256" t="s">
        <v>863</v>
      </c>
      <c r="G133" s="254"/>
      <c r="H133" s="257">
        <v>9.0999999999999996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3" t="s">
        <v>138</v>
      </c>
      <c r="AU133" s="263" t="s">
        <v>84</v>
      </c>
      <c r="AV133" s="13" t="s">
        <v>84</v>
      </c>
      <c r="AW133" s="13" t="s">
        <v>31</v>
      </c>
      <c r="AX133" s="13" t="s">
        <v>74</v>
      </c>
      <c r="AY133" s="263" t="s">
        <v>125</v>
      </c>
    </row>
    <row r="134" s="13" customFormat="1">
      <c r="A134" s="13"/>
      <c r="B134" s="253"/>
      <c r="C134" s="254"/>
      <c r="D134" s="248" t="s">
        <v>138</v>
      </c>
      <c r="E134" s="255" t="s">
        <v>1</v>
      </c>
      <c r="F134" s="256" t="s">
        <v>864</v>
      </c>
      <c r="G134" s="254"/>
      <c r="H134" s="257">
        <v>9.5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3" t="s">
        <v>138</v>
      </c>
      <c r="AU134" s="263" t="s">
        <v>84</v>
      </c>
      <c r="AV134" s="13" t="s">
        <v>84</v>
      </c>
      <c r="AW134" s="13" t="s">
        <v>31</v>
      </c>
      <c r="AX134" s="13" t="s">
        <v>74</v>
      </c>
      <c r="AY134" s="263" t="s">
        <v>125</v>
      </c>
    </row>
    <row r="135" s="14" customFormat="1">
      <c r="A135" s="14"/>
      <c r="B135" s="264"/>
      <c r="C135" s="265"/>
      <c r="D135" s="248" t="s">
        <v>138</v>
      </c>
      <c r="E135" s="266" t="s">
        <v>1</v>
      </c>
      <c r="F135" s="267" t="s">
        <v>152</v>
      </c>
      <c r="G135" s="265"/>
      <c r="H135" s="268">
        <v>60.5</v>
      </c>
      <c r="I135" s="269"/>
      <c r="J135" s="265"/>
      <c r="K135" s="265"/>
      <c r="L135" s="270"/>
      <c r="M135" s="271"/>
      <c r="N135" s="272"/>
      <c r="O135" s="272"/>
      <c r="P135" s="272"/>
      <c r="Q135" s="272"/>
      <c r="R135" s="272"/>
      <c r="S135" s="272"/>
      <c r="T135" s="27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4" t="s">
        <v>138</v>
      </c>
      <c r="AU135" s="274" t="s">
        <v>84</v>
      </c>
      <c r="AV135" s="14" t="s">
        <v>153</v>
      </c>
      <c r="AW135" s="14" t="s">
        <v>31</v>
      </c>
      <c r="AX135" s="14" t="s">
        <v>82</v>
      </c>
      <c r="AY135" s="274" t="s">
        <v>125</v>
      </c>
    </row>
    <row r="136" s="2" customFormat="1" ht="21.75" customHeight="1">
      <c r="A136" s="38"/>
      <c r="B136" s="39"/>
      <c r="C136" s="235" t="s">
        <v>84</v>
      </c>
      <c r="D136" s="235" t="s">
        <v>128</v>
      </c>
      <c r="E136" s="236" t="s">
        <v>865</v>
      </c>
      <c r="F136" s="237" t="s">
        <v>866</v>
      </c>
      <c r="G136" s="238" t="s">
        <v>867</v>
      </c>
      <c r="H136" s="239">
        <v>1140</v>
      </c>
      <c r="I136" s="240"/>
      <c r="J136" s="241">
        <f>ROUND(I136*H136,2)</f>
        <v>0</v>
      </c>
      <c r="K136" s="237" t="s">
        <v>132</v>
      </c>
      <c r="L136" s="44"/>
      <c r="M136" s="242" t="s">
        <v>1</v>
      </c>
      <c r="N136" s="243" t="s">
        <v>39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153</v>
      </c>
      <c r="AT136" s="246" t="s">
        <v>128</v>
      </c>
      <c r="AU136" s="246" t="s">
        <v>84</v>
      </c>
      <c r="AY136" s="17" t="s">
        <v>125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82</v>
      </c>
      <c r="BK136" s="247">
        <f>ROUND(I136*H136,2)</f>
        <v>0</v>
      </c>
      <c r="BL136" s="17" t="s">
        <v>153</v>
      </c>
      <c r="BM136" s="246" t="s">
        <v>868</v>
      </c>
    </row>
    <row r="137" s="2" customFormat="1">
      <c r="A137" s="38"/>
      <c r="B137" s="39"/>
      <c r="C137" s="40"/>
      <c r="D137" s="248" t="s">
        <v>135</v>
      </c>
      <c r="E137" s="40"/>
      <c r="F137" s="249" t="s">
        <v>869</v>
      </c>
      <c r="G137" s="40"/>
      <c r="H137" s="40"/>
      <c r="I137" s="144"/>
      <c r="J137" s="40"/>
      <c r="K137" s="40"/>
      <c r="L137" s="44"/>
      <c r="M137" s="250"/>
      <c r="N137" s="25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135</v>
      </c>
      <c r="AU137" s="17" t="s">
        <v>84</v>
      </c>
    </row>
    <row r="138" s="13" customFormat="1">
      <c r="A138" s="13"/>
      <c r="B138" s="253"/>
      <c r="C138" s="254"/>
      <c r="D138" s="248" t="s">
        <v>138</v>
      </c>
      <c r="E138" s="255" t="s">
        <v>1</v>
      </c>
      <c r="F138" s="256" t="s">
        <v>870</v>
      </c>
      <c r="G138" s="254"/>
      <c r="H138" s="257">
        <v>1140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3" t="s">
        <v>138</v>
      </c>
      <c r="AU138" s="263" t="s">
        <v>84</v>
      </c>
      <c r="AV138" s="13" t="s">
        <v>84</v>
      </c>
      <c r="AW138" s="13" t="s">
        <v>31</v>
      </c>
      <c r="AX138" s="13" t="s">
        <v>82</v>
      </c>
      <c r="AY138" s="263" t="s">
        <v>125</v>
      </c>
    </row>
    <row r="139" s="2" customFormat="1" ht="21.75" customHeight="1">
      <c r="A139" s="38"/>
      <c r="B139" s="39"/>
      <c r="C139" s="235" t="s">
        <v>145</v>
      </c>
      <c r="D139" s="235" t="s">
        <v>128</v>
      </c>
      <c r="E139" s="236" t="s">
        <v>871</v>
      </c>
      <c r="F139" s="237" t="s">
        <v>872</v>
      </c>
      <c r="G139" s="238" t="s">
        <v>873</v>
      </c>
      <c r="H139" s="239">
        <v>95</v>
      </c>
      <c r="I139" s="240"/>
      <c r="J139" s="241">
        <f>ROUND(I139*H139,2)</f>
        <v>0</v>
      </c>
      <c r="K139" s="237" t="s">
        <v>132</v>
      </c>
      <c r="L139" s="44"/>
      <c r="M139" s="242" t="s">
        <v>1</v>
      </c>
      <c r="N139" s="243" t="s">
        <v>39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153</v>
      </c>
      <c r="AT139" s="246" t="s">
        <v>128</v>
      </c>
      <c r="AU139" s="246" t="s">
        <v>84</v>
      </c>
      <c r="AY139" s="17" t="s">
        <v>125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82</v>
      </c>
      <c r="BK139" s="247">
        <f>ROUND(I139*H139,2)</f>
        <v>0</v>
      </c>
      <c r="BL139" s="17" t="s">
        <v>153</v>
      </c>
      <c r="BM139" s="246" t="s">
        <v>874</v>
      </c>
    </row>
    <row r="140" s="2" customFormat="1">
      <c r="A140" s="38"/>
      <c r="B140" s="39"/>
      <c r="C140" s="40"/>
      <c r="D140" s="248" t="s">
        <v>135</v>
      </c>
      <c r="E140" s="40"/>
      <c r="F140" s="249" t="s">
        <v>875</v>
      </c>
      <c r="G140" s="40"/>
      <c r="H140" s="40"/>
      <c r="I140" s="144"/>
      <c r="J140" s="40"/>
      <c r="K140" s="40"/>
      <c r="L140" s="44"/>
      <c r="M140" s="250"/>
      <c r="N140" s="251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135</v>
      </c>
      <c r="AU140" s="17" t="s">
        <v>84</v>
      </c>
    </row>
    <row r="141" s="13" customFormat="1">
      <c r="A141" s="13"/>
      <c r="B141" s="253"/>
      <c r="C141" s="254"/>
      <c r="D141" s="248" t="s">
        <v>138</v>
      </c>
      <c r="E141" s="255" t="s">
        <v>1</v>
      </c>
      <c r="F141" s="256" t="s">
        <v>876</v>
      </c>
      <c r="G141" s="254"/>
      <c r="H141" s="257">
        <v>95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3" t="s">
        <v>138</v>
      </c>
      <c r="AU141" s="263" t="s">
        <v>84</v>
      </c>
      <c r="AV141" s="13" t="s">
        <v>84</v>
      </c>
      <c r="AW141" s="13" t="s">
        <v>31</v>
      </c>
      <c r="AX141" s="13" t="s">
        <v>82</v>
      </c>
      <c r="AY141" s="263" t="s">
        <v>125</v>
      </c>
    </row>
    <row r="142" s="2" customFormat="1" ht="21.75" customHeight="1">
      <c r="A142" s="38"/>
      <c r="B142" s="39"/>
      <c r="C142" s="235" t="s">
        <v>153</v>
      </c>
      <c r="D142" s="235" t="s">
        <v>128</v>
      </c>
      <c r="E142" s="236" t="s">
        <v>877</v>
      </c>
      <c r="F142" s="237" t="s">
        <v>878</v>
      </c>
      <c r="G142" s="238" t="s">
        <v>131</v>
      </c>
      <c r="H142" s="239">
        <v>342</v>
      </c>
      <c r="I142" s="240"/>
      <c r="J142" s="241">
        <f>ROUND(I142*H142,2)</f>
        <v>0</v>
      </c>
      <c r="K142" s="237" t="s">
        <v>132</v>
      </c>
      <c r="L142" s="44"/>
      <c r="M142" s="242" t="s">
        <v>1</v>
      </c>
      <c r="N142" s="243" t="s">
        <v>39</v>
      </c>
      <c r="O142" s="91"/>
      <c r="P142" s="244">
        <f>O142*H142</f>
        <v>0</v>
      </c>
      <c r="Q142" s="244">
        <v>0.036900000000000002</v>
      </c>
      <c r="R142" s="244">
        <f>Q142*H142</f>
        <v>12.619800000000002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153</v>
      </c>
      <c r="AT142" s="246" t="s">
        <v>128</v>
      </c>
      <c r="AU142" s="246" t="s">
        <v>84</v>
      </c>
      <c r="AY142" s="17" t="s">
        <v>125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82</v>
      </c>
      <c r="BK142" s="247">
        <f>ROUND(I142*H142,2)</f>
        <v>0</v>
      </c>
      <c r="BL142" s="17" t="s">
        <v>153</v>
      </c>
      <c r="BM142" s="246" t="s">
        <v>879</v>
      </c>
    </row>
    <row r="143" s="2" customFormat="1">
      <c r="A143" s="38"/>
      <c r="B143" s="39"/>
      <c r="C143" s="40"/>
      <c r="D143" s="248" t="s">
        <v>135</v>
      </c>
      <c r="E143" s="40"/>
      <c r="F143" s="249" t="s">
        <v>878</v>
      </c>
      <c r="G143" s="40"/>
      <c r="H143" s="40"/>
      <c r="I143" s="144"/>
      <c r="J143" s="40"/>
      <c r="K143" s="40"/>
      <c r="L143" s="44"/>
      <c r="M143" s="250"/>
      <c r="N143" s="25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135</v>
      </c>
      <c r="AU143" s="17" t="s">
        <v>84</v>
      </c>
    </row>
    <row r="144" s="13" customFormat="1">
      <c r="A144" s="13"/>
      <c r="B144" s="253"/>
      <c r="C144" s="254"/>
      <c r="D144" s="248" t="s">
        <v>138</v>
      </c>
      <c r="E144" s="255" t="s">
        <v>1</v>
      </c>
      <c r="F144" s="256" t="s">
        <v>880</v>
      </c>
      <c r="G144" s="254"/>
      <c r="H144" s="257">
        <v>342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3" t="s">
        <v>138</v>
      </c>
      <c r="AU144" s="263" t="s">
        <v>84</v>
      </c>
      <c r="AV144" s="13" t="s">
        <v>84</v>
      </c>
      <c r="AW144" s="13" t="s">
        <v>31</v>
      </c>
      <c r="AX144" s="13" t="s">
        <v>82</v>
      </c>
      <c r="AY144" s="263" t="s">
        <v>125</v>
      </c>
    </row>
    <row r="145" s="2" customFormat="1" ht="21.75" customHeight="1">
      <c r="A145" s="38"/>
      <c r="B145" s="39"/>
      <c r="C145" s="235" t="s">
        <v>124</v>
      </c>
      <c r="D145" s="235" t="s">
        <v>128</v>
      </c>
      <c r="E145" s="236" t="s">
        <v>881</v>
      </c>
      <c r="F145" s="237" t="s">
        <v>882</v>
      </c>
      <c r="G145" s="238" t="s">
        <v>303</v>
      </c>
      <c r="H145" s="239">
        <v>227.69999999999999</v>
      </c>
      <c r="I145" s="240"/>
      <c r="J145" s="241">
        <f>ROUND(I145*H145,2)</f>
        <v>0</v>
      </c>
      <c r="K145" s="237" t="s">
        <v>132</v>
      </c>
      <c r="L145" s="44"/>
      <c r="M145" s="242" t="s">
        <v>1</v>
      </c>
      <c r="N145" s="243" t="s">
        <v>39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153</v>
      </c>
      <c r="AT145" s="246" t="s">
        <v>128</v>
      </c>
      <c r="AU145" s="246" t="s">
        <v>84</v>
      </c>
      <c r="AY145" s="17" t="s">
        <v>125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82</v>
      </c>
      <c r="BK145" s="247">
        <f>ROUND(I145*H145,2)</f>
        <v>0</v>
      </c>
      <c r="BL145" s="17" t="s">
        <v>153</v>
      </c>
      <c r="BM145" s="246" t="s">
        <v>883</v>
      </c>
    </row>
    <row r="146" s="2" customFormat="1">
      <c r="A146" s="38"/>
      <c r="B146" s="39"/>
      <c r="C146" s="40"/>
      <c r="D146" s="248" t="s">
        <v>135</v>
      </c>
      <c r="E146" s="40"/>
      <c r="F146" s="249" t="s">
        <v>884</v>
      </c>
      <c r="G146" s="40"/>
      <c r="H146" s="40"/>
      <c r="I146" s="144"/>
      <c r="J146" s="40"/>
      <c r="K146" s="40"/>
      <c r="L146" s="44"/>
      <c r="M146" s="250"/>
      <c r="N146" s="25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135</v>
      </c>
      <c r="AU146" s="17" t="s">
        <v>84</v>
      </c>
    </row>
    <row r="147" s="13" customFormat="1">
      <c r="A147" s="13"/>
      <c r="B147" s="253"/>
      <c r="C147" s="254"/>
      <c r="D147" s="248" t="s">
        <v>138</v>
      </c>
      <c r="E147" s="255" t="s">
        <v>1</v>
      </c>
      <c r="F147" s="256" t="s">
        <v>885</v>
      </c>
      <c r="G147" s="254"/>
      <c r="H147" s="257">
        <v>25.5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3" t="s">
        <v>138</v>
      </c>
      <c r="AU147" s="263" t="s">
        <v>84</v>
      </c>
      <c r="AV147" s="13" t="s">
        <v>84</v>
      </c>
      <c r="AW147" s="13" t="s">
        <v>31</v>
      </c>
      <c r="AX147" s="13" t="s">
        <v>74</v>
      </c>
      <c r="AY147" s="263" t="s">
        <v>125</v>
      </c>
    </row>
    <row r="148" s="13" customFormat="1">
      <c r="A148" s="13"/>
      <c r="B148" s="253"/>
      <c r="C148" s="254"/>
      <c r="D148" s="248" t="s">
        <v>138</v>
      </c>
      <c r="E148" s="255" t="s">
        <v>1</v>
      </c>
      <c r="F148" s="256" t="s">
        <v>886</v>
      </c>
      <c r="G148" s="254"/>
      <c r="H148" s="257">
        <v>34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3" t="s">
        <v>138</v>
      </c>
      <c r="AU148" s="263" t="s">
        <v>84</v>
      </c>
      <c r="AV148" s="13" t="s">
        <v>84</v>
      </c>
      <c r="AW148" s="13" t="s">
        <v>31</v>
      </c>
      <c r="AX148" s="13" t="s">
        <v>74</v>
      </c>
      <c r="AY148" s="263" t="s">
        <v>125</v>
      </c>
    </row>
    <row r="149" s="13" customFormat="1">
      <c r="A149" s="13"/>
      <c r="B149" s="253"/>
      <c r="C149" s="254"/>
      <c r="D149" s="248" t="s">
        <v>138</v>
      </c>
      <c r="E149" s="255" t="s">
        <v>1</v>
      </c>
      <c r="F149" s="256" t="s">
        <v>887</v>
      </c>
      <c r="G149" s="254"/>
      <c r="H149" s="257">
        <v>34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3" t="s">
        <v>138</v>
      </c>
      <c r="AU149" s="263" t="s">
        <v>84</v>
      </c>
      <c r="AV149" s="13" t="s">
        <v>84</v>
      </c>
      <c r="AW149" s="13" t="s">
        <v>31</v>
      </c>
      <c r="AX149" s="13" t="s">
        <v>74</v>
      </c>
      <c r="AY149" s="263" t="s">
        <v>125</v>
      </c>
    </row>
    <row r="150" s="13" customFormat="1">
      <c r="A150" s="13"/>
      <c r="B150" s="253"/>
      <c r="C150" s="254"/>
      <c r="D150" s="248" t="s">
        <v>138</v>
      </c>
      <c r="E150" s="255" t="s">
        <v>1</v>
      </c>
      <c r="F150" s="256" t="s">
        <v>888</v>
      </c>
      <c r="G150" s="254"/>
      <c r="H150" s="257">
        <v>34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3" t="s">
        <v>138</v>
      </c>
      <c r="AU150" s="263" t="s">
        <v>84</v>
      </c>
      <c r="AV150" s="13" t="s">
        <v>84</v>
      </c>
      <c r="AW150" s="13" t="s">
        <v>31</v>
      </c>
      <c r="AX150" s="13" t="s">
        <v>74</v>
      </c>
      <c r="AY150" s="263" t="s">
        <v>125</v>
      </c>
    </row>
    <row r="151" s="13" customFormat="1">
      <c r="A151" s="13"/>
      <c r="B151" s="253"/>
      <c r="C151" s="254"/>
      <c r="D151" s="248" t="s">
        <v>138</v>
      </c>
      <c r="E151" s="255" t="s">
        <v>1</v>
      </c>
      <c r="F151" s="256" t="s">
        <v>889</v>
      </c>
      <c r="G151" s="254"/>
      <c r="H151" s="257">
        <v>36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3" t="s">
        <v>138</v>
      </c>
      <c r="AU151" s="263" t="s">
        <v>84</v>
      </c>
      <c r="AV151" s="13" t="s">
        <v>84</v>
      </c>
      <c r="AW151" s="13" t="s">
        <v>31</v>
      </c>
      <c r="AX151" s="13" t="s">
        <v>74</v>
      </c>
      <c r="AY151" s="263" t="s">
        <v>125</v>
      </c>
    </row>
    <row r="152" s="13" customFormat="1">
      <c r="A152" s="13"/>
      <c r="B152" s="253"/>
      <c r="C152" s="254"/>
      <c r="D152" s="248" t="s">
        <v>138</v>
      </c>
      <c r="E152" s="255" t="s">
        <v>1</v>
      </c>
      <c r="F152" s="256" t="s">
        <v>890</v>
      </c>
      <c r="G152" s="254"/>
      <c r="H152" s="257">
        <v>36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3" t="s">
        <v>138</v>
      </c>
      <c r="AU152" s="263" t="s">
        <v>84</v>
      </c>
      <c r="AV152" s="13" t="s">
        <v>84</v>
      </c>
      <c r="AW152" s="13" t="s">
        <v>31</v>
      </c>
      <c r="AX152" s="13" t="s">
        <v>74</v>
      </c>
      <c r="AY152" s="263" t="s">
        <v>125</v>
      </c>
    </row>
    <row r="153" s="13" customFormat="1">
      <c r="A153" s="13"/>
      <c r="B153" s="253"/>
      <c r="C153" s="254"/>
      <c r="D153" s="248" t="s">
        <v>138</v>
      </c>
      <c r="E153" s="255" t="s">
        <v>1</v>
      </c>
      <c r="F153" s="256" t="s">
        <v>891</v>
      </c>
      <c r="G153" s="254"/>
      <c r="H153" s="257">
        <v>28.199999999999999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3" t="s">
        <v>138</v>
      </c>
      <c r="AU153" s="263" t="s">
        <v>84</v>
      </c>
      <c r="AV153" s="13" t="s">
        <v>84</v>
      </c>
      <c r="AW153" s="13" t="s">
        <v>31</v>
      </c>
      <c r="AX153" s="13" t="s">
        <v>74</v>
      </c>
      <c r="AY153" s="263" t="s">
        <v>125</v>
      </c>
    </row>
    <row r="154" s="14" customFormat="1">
      <c r="A154" s="14"/>
      <c r="B154" s="264"/>
      <c r="C154" s="265"/>
      <c r="D154" s="248" t="s">
        <v>138</v>
      </c>
      <c r="E154" s="266" t="s">
        <v>825</v>
      </c>
      <c r="F154" s="267" t="s">
        <v>152</v>
      </c>
      <c r="G154" s="265"/>
      <c r="H154" s="268">
        <v>227.69999999999999</v>
      </c>
      <c r="I154" s="269"/>
      <c r="J154" s="265"/>
      <c r="K154" s="265"/>
      <c r="L154" s="270"/>
      <c r="M154" s="271"/>
      <c r="N154" s="272"/>
      <c r="O154" s="272"/>
      <c r="P154" s="272"/>
      <c r="Q154" s="272"/>
      <c r="R154" s="272"/>
      <c r="S154" s="272"/>
      <c r="T154" s="27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4" t="s">
        <v>138</v>
      </c>
      <c r="AU154" s="274" t="s">
        <v>84</v>
      </c>
      <c r="AV154" s="14" t="s">
        <v>153</v>
      </c>
      <c r="AW154" s="14" t="s">
        <v>31</v>
      </c>
      <c r="AX154" s="14" t="s">
        <v>82</v>
      </c>
      <c r="AY154" s="274" t="s">
        <v>125</v>
      </c>
    </row>
    <row r="155" s="2" customFormat="1" ht="21.75" customHeight="1">
      <c r="A155" s="38"/>
      <c r="B155" s="39"/>
      <c r="C155" s="235" t="s">
        <v>163</v>
      </c>
      <c r="D155" s="235" t="s">
        <v>128</v>
      </c>
      <c r="E155" s="236" t="s">
        <v>892</v>
      </c>
      <c r="F155" s="237" t="s">
        <v>893</v>
      </c>
      <c r="G155" s="238" t="s">
        <v>303</v>
      </c>
      <c r="H155" s="239">
        <v>227.69999999999999</v>
      </c>
      <c r="I155" s="240"/>
      <c r="J155" s="241">
        <f>ROUND(I155*H155,2)</f>
        <v>0</v>
      </c>
      <c r="K155" s="237" t="s">
        <v>132</v>
      </c>
      <c r="L155" s="44"/>
      <c r="M155" s="242" t="s">
        <v>1</v>
      </c>
      <c r="N155" s="243" t="s">
        <v>39</v>
      </c>
      <c r="O155" s="91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6" t="s">
        <v>153</v>
      </c>
      <c r="AT155" s="246" t="s">
        <v>128</v>
      </c>
      <c r="AU155" s="246" t="s">
        <v>84</v>
      </c>
      <c r="AY155" s="17" t="s">
        <v>125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7" t="s">
        <v>82</v>
      </c>
      <c r="BK155" s="247">
        <f>ROUND(I155*H155,2)</f>
        <v>0</v>
      </c>
      <c r="BL155" s="17" t="s">
        <v>153</v>
      </c>
      <c r="BM155" s="246" t="s">
        <v>894</v>
      </c>
    </row>
    <row r="156" s="2" customFormat="1">
      <c r="A156" s="38"/>
      <c r="B156" s="39"/>
      <c r="C156" s="40"/>
      <c r="D156" s="248" t="s">
        <v>135</v>
      </c>
      <c r="E156" s="40"/>
      <c r="F156" s="249" t="s">
        <v>895</v>
      </c>
      <c r="G156" s="40"/>
      <c r="H156" s="40"/>
      <c r="I156" s="144"/>
      <c r="J156" s="40"/>
      <c r="K156" s="40"/>
      <c r="L156" s="44"/>
      <c r="M156" s="250"/>
      <c r="N156" s="25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135</v>
      </c>
      <c r="AU156" s="17" t="s">
        <v>84</v>
      </c>
    </row>
    <row r="157" s="13" customFormat="1">
      <c r="A157" s="13"/>
      <c r="B157" s="253"/>
      <c r="C157" s="254"/>
      <c r="D157" s="248" t="s">
        <v>138</v>
      </c>
      <c r="E157" s="255" t="s">
        <v>1</v>
      </c>
      <c r="F157" s="256" t="s">
        <v>896</v>
      </c>
      <c r="G157" s="254"/>
      <c r="H157" s="257">
        <v>227.69999999999999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3" t="s">
        <v>138</v>
      </c>
      <c r="AU157" s="263" t="s">
        <v>84</v>
      </c>
      <c r="AV157" s="13" t="s">
        <v>84</v>
      </c>
      <c r="AW157" s="13" t="s">
        <v>31</v>
      </c>
      <c r="AX157" s="13" t="s">
        <v>82</v>
      </c>
      <c r="AY157" s="263" t="s">
        <v>125</v>
      </c>
    </row>
    <row r="158" s="2" customFormat="1" ht="21.75" customHeight="1">
      <c r="A158" s="38"/>
      <c r="B158" s="39"/>
      <c r="C158" s="235" t="s">
        <v>167</v>
      </c>
      <c r="D158" s="235" t="s">
        <v>128</v>
      </c>
      <c r="E158" s="236" t="s">
        <v>897</v>
      </c>
      <c r="F158" s="237" t="s">
        <v>898</v>
      </c>
      <c r="G158" s="238" t="s">
        <v>303</v>
      </c>
      <c r="H158" s="239">
        <v>463.19999999999999</v>
      </c>
      <c r="I158" s="240"/>
      <c r="J158" s="241">
        <f>ROUND(I158*H158,2)</f>
        <v>0</v>
      </c>
      <c r="K158" s="237" t="s">
        <v>132</v>
      </c>
      <c r="L158" s="44"/>
      <c r="M158" s="242" t="s">
        <v>1</v>
      </c>
      <c r="N158" s="243" t="s">
        <v>39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153</v>
      </c>
      <c r="AT158" s="246" t="s">
        <v>128</v>
      </c>
      <c r="AU158" s="246" t="s">
        <v>84</v>
      </c>
      <c r="AY158" s="17" t="s">
        <v>125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82</v>
      </c>
      <c r="BK158" s="247">
        <f>ROUND(I158*H158,2)</f>
        <v>0</v>
      </c>
      <c r="BL158" s="17" t="s">
        <v>153</v>
      </c>
      <c r="BM158" s="246" t="s">
        <v>899</v>
      </c>
    </row>
    <row r="159" s="2" customFormat="1">
      <c r="A159" s="38"/>
      <c r="B159" s="39"/>
      <c r="C159" s="40"/>
      <c r="D159" s="248" t="s">
        <v>135</v>
      </c>
      <c r="E159" s="40"/>
      <c r="F159" s="249" t="s">
        <v>900</v>
      </c>
      <c r="G159" s="40"/>
      <c r="H159" s="40"/>
      <c r="I159" s="144"/>
      <c r="J159" s="40"/>
      <c r="K159" s="40"/>
      <c r="L159" s="44"/>
      <c r="M159" s="250"/>
      <c r="N159" s="25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135</v>
      </c>
      <c r="AU159" s="17" t="s">
        <v>84</v>
      </c>
    </row>
    <row r="160" s="13" customFormat="1">
      <c r="A160" s="13"/>
      <c r="B160" s="253"/>
      <c r="C160" s="254"/>
      <c r="D160" s="248" t="s">
        <v>138</v>
      </c>
      <c r="E160" s="255" t="s">
        <v>1</v>
      </c>
      <c r="F160" s="256" t="s">
        <v>901</v>
      </c>
      <c r="G160" s="254"/>
      <c r="H160" s="257">
        <v>36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3" t="s">
        <v>138</v>
      </c>
      <c r="AU160" s="263" t="s">
        <v>84</v>
      </c>
      <c r="AV160" s="13" t="s">
        <v>84</v>
      </c>
      <c r="AW160" s="13" t="s">
        <v>31</v>
      </c>
      <c r="AX160" s="13" t="s">
        <v>74</v>
      </c>
      <c r="AY160" s="263" t="s">
        <v>125</v>
      </c>
    </row>
    <row r="161" s="13" customFormat="1">
      <c r="A161" s="13"/>
      <c r="B161" s="253"/>
      <c r="C161" s="254"/>
      <c r="D161" s="248" t="s">
        <v>138</v>
      </c>
      <c r="E161" s="255" t="s">
        <v>1</v>
      </c>
      <c r="F161" s="256" t="s">
        <v>902</v>
      </c>
      <c r="G161" s="254"/>
      <c r="H161" s="257">
        <v>36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3" t="s">
        <v>138</v>
      </c>
      <c r="AU161" s="263" t="s">
        <v>84</v>
      </c>
      <c r="AV161" s="13" t="s">
        <v>84</v>
      </c>
      <c r="AW161" s="13" t="s">
        <v>31</v>
      </c>
      <c r="AX161" s="13" t="s">
        <v>74</v>
      </c>
      <c r="AY161" s="263" t="s">
        <v>125</v>
      </c>
    </row>
    <row r="162" s="13" customFormat="1">
      <c r="A162" s="13"/>
      <c r="B162" s="253"/>
      <c r="C162" s="254"/>
      <c r="D162" s="248" t="s">
        <v>138</v>
      </c>
      <c r="E162" s="255" t="s">
        <v>1</v>
      </c>
      <c r="F162" s="256" t="s">
        <v>903</v>
      </c>
      <c r="G162" s="254"/>
      <c r="H162" s="257">
        <v>38.399999999999999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3" t="s">
        <v>138</v>
      </c>
      <c r="AU162" s="263" t="s">
        <v>84</v>
      </c>
      <c r="AV162" s="13" t="s">
        <v>84</v>
      </c>
      <c r="AW162" s="13" t="s">
        <v>31</v>
      </c>
      <c r="AX162" s="13" t="s">
        <v>74</v>
      </c>
      <c r="AY162" s="263" t="s">
        <v>125</v>
      </c>
    </row>
    <row r="163" s="13" customFormat="1">
      <c r="A163" s="13"/>
      <c r="B163" s="253"/>
      <c r="C163" s="254"/>
      <c r="D163" s="248" t="s">
        <v>138</v>
      </c>
      <c r="E163" s="255" t="s">
        <v>1</v>
      </c>
      <c r="F163" s="256" t="s">
        <v>904</v>
      </c>
      <c r="G163" s="254"/>
      <c r="H163" s="257">
        <v>38.399999999999999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3" t="s">
        <v>138</v>
      </c>
      <c r="AU163" s="263" t="s">
        <v>84</v>
      </c>
      <c r="AV163" s="13" t="s">
        <v>84</v>
      </c>
      <c r="AW163" s="13" t="s">
        <v>31</v>
      </c>
      <c r="AX163" s="13" t="s">
        <v>74</v>
      </c>
      <c r="AY163" s="263" t="s">
        <v>125</v>
      </c>
    </row>
    <row r="164" s="13" customFormat="1">
      <c r="A164" s="13"/>
      <c r="B164" s="253"/>
      <c r="C164" s="254"/>
      <c r="D164" s="248" t="s">
        <v>138</v>
      </c>
      <c r="E164" s="255" t="s">
        <v>1</v>
      </c>
      <c r="F164" s="256" t="s">
        <v>905</v>
      </c>
      <c r="G164" s="254"/>
      <c r="H164" s="257">
        <v>30.600000000000001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3" t="s">
        <v>138</v>
      </c>
      <c r="AU164" s="263" t="s">
        <v>84</v>
      </c>
      <c r="AV164" s="13" t="s">
        <v>84</v>
      </c>
      <c r="AW164" s="13" t="s">
        <v>31</v>
      </c>
      <c r="AX164" s="13" t="s">
        <v>74</v>
      </c>
      <c r="AY164" s="263" t="s">
        <v>125</v>
      </c>
    </row>
    <row r="165" s="13" customFormat="1">
      <c r="A165" s="13"/>
      <c r="B165" s="253"/>
      <c r="C165" s="254"/>
      <c r="D165" s="248" t="s">
        <v>138</v>
      </c>
      <c r="E165" s="255" t="s">
        <v>1</v>
      </c>
      <c r="F165" s="256" t="s">
        <v>906</v>
      </c>
      <c r="G165" s="254"/>
      <c r="H165" s="257">
        <v>30.600000000000001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3" t="s">
        <v>138</v>
      </c>
      <c r="AU165" s="263" t="s">
        <v>84</v>
      </c>
      <c r="AV165" s="13" t="s">
        <v>84</v>
      </c>
      <c r="AW165" s="13" t="s">
        <v>31</v>
      </c>
      <c r="AX165" s="13" t="s">
        <v>74</v>
      </c>
      <c r="AY165" s="263" t="s">
        <v>125</v>
      </c>
    </row>
    <row r="166" s="13" customFormat="1">
      <c r="A166" s="13"/>
      <c r="B166" s="253"/>
      <c r="C166" s="254"/>
      <c r="D166" s="248" t="s">
        <v>138</v>
      </c>
      <c r="E166" s="255" t="s">
        <v>1</v>
      </c>
      <c r="F166" s="256" t="s">
        <v>907</v>
      </c>
      <c r="G166" s="254"/>
      <c r="H166" s="257">
        <v>40.799999999999997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3" t="s">
        <v>138</v>
      </c>
      <c r="AU166" s="263" t="s">
        <v>84</v>
      </c>
      <c r="AV166" s="13" t="s">
        <v>84</v>
      </c>
      <c r="AW166" s="13" t="s">
        <v>31</v>
      </c>
      <c r="AX166" s="13" t="s">
        <v>74</v>
      </c>
      <c r="AY166" s="263" t="s">
        <v>125</v>
      </c>
    </row>
    <row r="167" s="13" customFormat="1">
      <c r="A167" s="13"/>
      <c r="B167" s="253"/>
      <c r="C167" s="254"/>
      <c r="D167" s="248" t="s">
        <v>138</v>
      </c>
      <c r="E167" s="255" t="s">
        <v>1</v>
      </c>
      <c r="F167" s="256" t="s">
        <v>908</v>
      </c>
      <c r="G167" s="254"/>
      <c r="H167" s="257">
        <v>40.799999999999997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3" t="s">
        <v>138</v>
      </c>
      <c r="AU167" s="263" t="s">
        <v>84</v>
      </c>
      <c r="AV167" s="13" t="s">
        <v>84</v>
      </c>
      <c r="AW167" s="13" t="s">
        <v>31</v>
      </c>
      <c r="AX167" s="13" t="s">
        <v>74</v>
      </c>
      <c r="AY167" s="263" t="s">
        <v>125</v>
      </c>
    </row>
    <row r="168" s="13" customFormat="1">
      <c r="A168" s="13"/>
      <c r="B168" s="253"/>
      <c r="C168" s="254"/>
      <c r="D168" s="248" t="s">
        <v>138</v>
      </c>
      <c r="E168" s="255" t="s">
        <v>1</v>
      </c>
      <c r="F168" s="256" t="s">
        <v>909</v>
      </c>
      <c r="G168" s="254"/>
      <c r="H168" s="257">
        <v>40.799999999999997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3" t="s">
        <v>138</v>
      </c>
      <c r="AU168" s="263" t="s">
        <v>84</v>
      </c>
      <c r="AV168" s="13" t="s">
        <v>84</v>
      </c>
      <c r="AW168" s="13" t="s">
        <v>31</v>
      </c>
      <c r="AX168" s="13" t="s">
        <v>74</v>
      </c>
      <c r="AY168" s="263" t="s">
        <v>125</v>
      </c>
    </row>
    <row r="169" s="13" customFormat="1">
      <c r="A169" s="13"/>
      <c r="B169" s="253"/>
      <c r="C169" s="254"/>
      <c r="D169" s="248" t="s">
        <v>138</v>
      </c>
      <c r="E169" s="255" t="s">
        <v>1</v>
      </c>
      <c r="F169" s="256" t="s">
        <v>910</v>
      </c>
      <c r="G169" s="254"/>
      <c r="H169" s="257">
        <v>42.799999999999997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3" t="s">
        <v>138</v>
      </c>
      <c r="AU169" s="263" t="s">
        <v>84</v>
      </c>
      <c r="AV169" s="13" t="s">
        <v>84</v>
      </c>
      <c r="AW169" s="13" t="s">
        <v>31</v>
      </c>
      <c r="AX169" s="13" t="s">
        <v>74</v>
      </c>
      <c r="AY169" s="263" t="s">
        <v>125</v>
      </c>
    </row>
    <row r="170" s="13" customFormat="1">
      <c r="A170" s="13"/>
      <c r="B170" s="253"/>
      <c r="C170" s="254"/>
      <c r="D170" s="248" t="s">
        <v>138</v>
      </c>
      <c r="E170" s="255" t="s">
        <v>1</v>
      </c>
      <c r="F170" s="256" t="s">
        <v>911</v>
      </c>
      <c r="G170" s="254"/>
      <c r="H170" s="257">
        <v>44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3" t="s">
        <v>138</v>
      </c>
      <c r="AU170" s="263" t="s">
        <v>84</v>
      </c>
      <c r="AV170" s="13" t="s">
        <v>84</v>
      </c>
      <c r="AW170" s="13" t="s">
        <v>31</v>
      </c>
      <c r="AX170" s="13" t="s">
        <v>74</v>
      </c>
      <c r="AY170" s="263" t="s">
        <v>125</v>
      </c>
    </row>
    <row r="171" s="13" customFormat="1">
      <c r="A171" s="13"/>
      <c r="B171" s="253"/>
      <c r="C171" s="254"/>
      <c r="D171" s="248" t="s">
        <v>138</v>
      </c>
      <c r="E171" s="255" t="s">
        <v>1</v>
      </c>
      <c r="F171" s="256" t="s">
        <v>912</v>
      </c>
      <c r="G171" s="254"/>
      <c r="H171" s="257">
        <v>44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3" t="s">
        <v>138</v>
      </c>
      <c r="AU171" s="263" t="s">
        <v>84</v>
      </c>
      <c r="AV171" s="13" t="s">
        <v>84</v>
      </c>
      <c r="AW171" s="13" t="s">
        <v>31</v>
      </c>
      <c r="AX171" s="13" t="s">
        <v>74</v>
      </c>
      <c r="AY171" s="263" t="s">
        <v>125</v>
      </c>
    </row>
    <row r="172" s="14" customFormat="1">
      <c r="A172" s="14"/>
      <c r="B172" s="264"/>
      <c r="C172" s="265"/>
      <c r="D172" s="248" t="s">
        <v>138</v>
      </c>
      <c r="E172" s="266" t="s">
        <v>828</v>
      </c>
      <c r="F172" s="267" t="s">
        <v>152</v>
      </c>
      <c r="G172" s="265"/>
      <c r="H172" s="268">
        <v>463.20000000000005</v>
      </c>
      <c r="I172" s="269"/>
      <c r="J172" s="265"/>
      <c r="K172" s="265"/>
      <c r="L172" s="270"/>
      <c r="M172" s="271"/>
      <c r="N172" s="272"/>
      <c r="O172" s="272"/>
      <c r="P172" s="272"/>
      <c r="Q172" s="272"/>
      <c r="R172" s="272"/>
      <c r="S172" s="272"/>
      <c r="T172" s="27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4" t="s">
        <v>138</v>
      </c>
      <c r="AU172" s="274" t="s">
        <v>84</v>
      </c>
      <c r="AV172" s="14" t="s">
        <v>153</v>
      </c>
      <c r="AW172" s="14" t="s">
        <v>31</v>
      </c>
      <c r="AX172" s="14" t="s">
        <v>82</v>
      </c>
      <c r="AY172" s="274" t="s">
        <v>125</v>
      </c>
    </row>
    <row r="173" s="2" customFormat="1" ht="21.75" customHeight="1">
      <c r="A173" s="38"/>
      <c r="B173" s="39"/>
      <c r="C173" s="235" t="s">
        <v>172</v>
      </c>
      <c r="D173" s="235" t="s">
        <v>128</v>
      </c>
      <c r="E173" s="236" t="s">
        <v>913</v>
      </c>
      <c r="F173" s="237" t="s">
        <v>914</v>
      </c>
      <c r="G173" s="238" t="s">
        <v>303</v>
      </c>
      <c r="H173" s="239">
        <v>463.19999999999999</v>
      </c>
      <c r="I173" s="240"/>
      <c r="J173" s="241">
        <f>ROUND(I173*H173,2)</f>
        <v>0</v>
      </c>
      <c r="K173" s="237" t="s">
        <v>132</v>
      </c>
      <c r="L173" s="44"/>
      <c r="M173" s="242" t="s">
        <v>1</v>
      </c>
      <c r="N173" s="243" t="s">
        <v>39</v>
      </c>
      <c r="O173" s="91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153</v>
      </c>
      <c r="AT173" s="246" t="s">
        <v>128</v>
      </c>
      <c r="AU173" s="246" t="s">
        <v>84</v>
      </c>
      <c r="AY173" s="17" t="s">
        <v>125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7" t="s">
        <v>82</v>
      </c>
      <c r="BK173" s="247">
        <f>ROUND(I173*H173,2)</f>
        <v>0</v>
      </c>
      <c r="BL173" s="17" t="s">
        <v>153</v>
      </c>
      <c r="BM173" s="246" t="s">
        <v>915</v>
      </c>
    </row>
    <row r="174" s="2" customFormat="1">
      <c r="A174" s="38"/>
      <c r="B174" s="39"/>
      <c r="C174" s="40"/>
      <c r="D174" s="248" t="s">
        <v>135</v>
      </c>
      <c r="E174" s="40"/>
      <c r="F174" s="249" t="s">
        <v>916</v>
      </c>
      <c r="G174" s="40"/>
      <c r="H174" s="40"/>
      <c r="I174" s="144"/>
      <c r="J174" s="40"/>
      <c r="K174" s="40"/>
      <c r="L174" s="44"/>
      <c r="M174" s="250"/>
      <c r="N174" s="25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135</v>
      </c>
      <c r="AU174" s="17" t="s">
        <v>84</v>
      </c>
    </row>
    <row r="175" s="13" customFormat="1">
      <c r="A175" s="13"/>
      <c r="B175" s="253"/>
      <c r="C175" s="254"/>
      <c r="D175" s="248" t="s">
        <v>138</v>
      </c>
      <c r="E175" s="255" t="s">
        <v>1</v>
      </c>
      <c r="F175" s="256" t="s">
        <v>917</v>
      </c>
      <c r="G175" s="254"/>
      <c r="H175" s="257">
        <v>463.19999999999999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3" t="s">
        <v>138</v>
      </c>
      <c r="AU175" s="263" t="s">
        <v>84</v>
      </c>
      <c r="AV175" s="13" t="s">
        <v>84</v>
      </c>
      <c r="AW175" s="13" t="s">
        <v>31</v>
      </c>
      <c r="AX175" s="13" t="s">
        <v>82</v>
      </c>
      <c r="AY175" s="263" t="s">
        <v>125</v>
      </c>
    </row>
    <row r="176" s="2" customFormat="1" ht="16.5" customHeight="1">
      <c r="A176" s="38"/>
      <c r="B176" s="39"/>
      <c r="C176" s="235" t="s">
        <v>177</v>
      </c>
      <c r="D176" s="235" t="s">
        <v>128</v>
      </c>
      <c r="E176" s="236" t="s">
        <v>918</v>
      </c>
      <c r="F176" s="237" t="s">
        <v>919</v>
      </c>
      <c r="G176" s="238" t="s">
        <v>303</v>
      </c>
      <c r="H176" s="239">
        <v>223.37700000000001</v>
      </c>
      <c r="I176" s="240"/>
      <c r="J176" s="241">
        <f>ROUND(I176*H176,2)</f>
        <v>0</v>
      </c>
      <c r="K176" s="237" t="s">
        <v>132</v>
      </c>
      <c r="L176" s="44"/>
      <c r="M176" s="242" t="s">
        <v>1</v>
      </c>
      <c r="N176" s="243" t="s">
        <v>39</v>
      </c>
      <c r="O176" s="91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6" t="s">
        <v>153</v>
      </c>
      <c r="AT176" s="246" t="s">
        <v>128</v>
      </c>
      <c r="AU176" s="246" t="s">
        <v>84</v>
      </c>
      <c r="AY176" s="17" t="s">
        <v>125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7" t="s">
        <v>82</v>
      </c>
      <c r="BK176" s="247">
        <f>ROUND(I176*H176,2)</f>
        <v>0</v>
      </c>
      <c r="BL176" s="17" t="s">
        <v>153</v>
      </c>
      <c r="BM176" s="246" t="s">
        <v>920</v>
      </c>
    </row>
    <row r="177" s="2" customFormat="1">
      <c r="A177" s="38"/>
      <c r="B177" s="39"/>
      <c r="C177" s="40"/>
      <c r="D177" s="248" t="s">
        <v>135</v>
      </c>
      <c r="E177" s="40"/>
      <c r="F177" s="249" t="s">
        <v>919</v>
      </c>
      <c r="G177" s="40"/>
      <c r="H177" s="40"/>
      <c r="I177" s="144"/>
      <c r="J177" s="40"/>
      <c r="K177" s="40"/>
      <c r="L177" s="44"/>
      <c r="M177" s="250"/>
      <c r="N177" s="25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135</v>
      </c>
      <c r="AU177" s="17" t="s">
        <v>84</v>
      </c>
    </row>
    <row r="178" s="13" customFormat="1">
      <c r="A178" s="13"/>
      <c r="B178" s="253"/>
      <c r="C178" s="254"/>
      <c r="D178" s="248" t="s">
        <v>138</v>
      </c>
      <c r="E178" s="255" t="s">
        <v>1</v>
      </c>
      <c r="F178" s="256" t="s">
        <v>921</v>
      </c>
      <c r="G178" s="254"/>
      <c r="H178" s="257">
        <v>31.5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3" t="s">
        <v>138</v>
      </c>
      <c r="AU178" s="263" t="s">
        <v>84</v>
      </c>
      <c r="AV178" s="13" t="s">
        <v>84</v>
      </c>
      <c r="AW178" s="13" t="s">
        <v>31</v>
      </c>
      <c r="AX178" s="13" t="s">
        <v>74</v>
      </c>
      <c r="AY178" s="263" t="s">
        <v>125</v>
      </c>
    </row>
    <row r="179" s="13" customFormat="1">
      <c r="A179" s="13"/>
      <c r="B179" s="253"/>
      <c r="C179" s="254"/>
      <c r="D179" s="248" t="s">
        <v>138</v>
      </c>
      <c r="E179" s="255" t="s">
        <v>1</v>
      </c>
      <c r="F179" s="256" t="s">
        <v>922</v>
      </c>
      <c r="G179" s="254"/>
      <c r="H179" s="257">
        <v>26.562999999999999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3" t="s">
        <v>138</v>
      </c>
      <c r="AU179" s="263" t="s">
        <v>84</v>
      </c>
      <c r="AV179" s="13" t="s">
        <v>84</v>
      </c>
      <c r="AW179" s="13" t="s">
        <v>31</v>
      </c>
      <c r="AX179" s="13" t="s">
        <v>74</v>
      </c>
      <c r="AY179" s="263" t="s">
        <v>125</v>
      </c>
    </row>
    <row r="180" s="13" customFormat="1">
      <c r="A180" s="13"/>
      <c r="B180" s="253"/>
      <c r="C180" s="254"/>
      <c r="D180" s="248" t="s">
        <v>138</v>
      </c>
      <c r="E180" s="255" t="s">
        <v>1</v>
      </c>
      <c r="F180" s="256" t="s">
        <v>923</v>
      </c>
      <c r="G180" s="254"/>
      <c r="H180" s="257">
        <v>26.562999999999999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3" t="s">
        <v>138</v>
      </c>
      <c r="AU180" s="263" t="s">
        <v>84</v>
      </c>
      <c r="AV180" s="13" t="s">
        <v>84</v>
      </c>
      <c r="AW180" s="13" t="s">
        <v>31</v>
      </c>
      <c r="AX180" s="13" t="s">
        <v>74</v>
      </c>
      <c r="AY180" s="263" t="s">
        <v>125</v>
      </c>
    </row>
    <row r="181" s="13" customFormat="1">
      <c r="A181" s="13"/>
      <c r="B181" s="253"/>
      <c r="C181" s="254"/>
      <c r="D181" s="248" t="s">
        <v>138</v>
      </c>
      <c r="E181" s="255" t="s">
        <v>1</v>
      </c>
      <c r="F181" s="256" t="s">
        <v>924</v>
      </c>
      <c r="G181" s="254"/>
      <c r="H181" s="257">
        <v>26.562999999999999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3" t="s">
        <v>138</v>
      </c>
      <c r="AU181" s="263" t="s">
        <v>84</v>
      </c>
      <c r="AV181" s="13" t="s">
        <v>84</v>
      </c>
      <c r="AW181" s="13" t="s">
        <v>31</v>
      </c>
      <c r="AX181" s="13" t="s">
        <v>74</v>
      </c>
      <c r="AY181" s="263" t="s">
        <v>125</v>
      </c>
    </row>
    <row r="182" s="13" customFormat="1">
      <c r="A182" s="13"/>
      <c r="B182" s="253"/>
      <c r="C182" s="254"/>
      <c r="D182" s="248" t="s">
        <v>138</v>
      </c>
      <c r="E182" s="255" t="s">
        <v>1</v>
      </c>
      <c r="F182" s="256" t="s">
        <v>925</v>
      </c>
      <c r="G182" s="254"/>
      <c r="H182" s="257">
        <v>26.562999999999999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3" t="s">
        <v>138</v>
      </c>
      <c r="AU182" s="263" t="s">
        <v>84</v>
      </c>
      <c r="AV182" s="13" t="s">
        <v>84</v>
      </c>
      <c r="AW182" s="13" t="s">
        <v>31</v>
      </c>
      <c r="AX182" s="13" t="s">
        <v>74</v>
      </c>
      <c r="AY182" s="263" t="s">
        <v>125</v>
      </c>
    </row>
    <row r="183" s="13" customFormat="1">
      <c r="A183" s="13"/>
      <c r="B183" s="253"/>
      <c r="C183" s="254"/>
      <c r="D183" s="248" t="s">
        <v>138</v>
      </c>
      <c r="E183" s="255" t="s">
        <v>1</v>
      </c>
      <c r="F183" s="256" t="s">
        <v>926</v>
      </c>
      <c r="G183" s="254"/>
      <c r="H183" s="257">
        <v>28.125</v>
      </c>
      <c r="I183" s="258"/>
      <c r="J183" s="254"/>
      <c r="K183" s="254"/>
      <c r="L183" s="259"/>
      <c r="M183" s="260"/>
      <c r="N183" s="261"/>
      <c r="O183" s="261"/>
      <c r="P183" s="261"/>
      <c r="Q183" s="261"/>
      <c r="R183" s="261"/>
      <c r="S183" s="261"/>
      <c r="T183" s="26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3" t="s">
        <v>138</v>
      </c>
      <c r="AU183" s="263" t="s">
        <v>84</v>
      </c>
      <c r="AV183" s="13" t="s">
        <v>84</v>
      </c>
      <c r="AW183" s="13" t="s">
        <v>31</v>
      </c>
      <c r="AX183" s="13" t="s">
        <v>74</v>
      </c>
      <c r="AY183" s="263" t="s">
        <v>125</v>
      </c>
    </row>
    <row r="184" s="13" customFormat="1">
      <c r="A184" s="13"/>
      <c r="B184" s="253"/>
      <c r="C184" s="254"/>
      <c r="D184" s="248" t="s">
        <v>138</v>
      </c>
      <c r="E184" s="255" t="s">
        <v>1</v>
      </c>
      <c r="F184" s="256" t="s">
        <v>927</v>
      </c>
      <c r="G184" s="254"/>
      <c r="H184" s="257">
        <v>28.125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3" t="s">
        <v>138</v>
      </c>
      <c r="AU184" s="263" t="s">
        <v>84</v>
      </c>
      <c r="AV184" s="13" t="s">
        <v>84</v>
      </c>
      <c r="AW184" s="13" t="s">
        <v>31</v>
      </c>
      <c r="AX184" s="13" t="s">
        <v>74</v>
      </c>
      <c r="AY184" s="263" t="s">
        <v>125</v>
      </c>
    </row>
    <row r="185" s="13" customFormat="1">
      <c r="A185" s="13"/>
      <c r="B185" s="253"/>
      <c r="C185" s="254"/>
      <c r="D185" s="248" t="s">
        <v>138</v>
      </c>
      <c r="E185" s="255" t="s">
        <v>1</v>
      </c>
      <c r="F185" s="256" t="s">
        <v>928</v>
      </c>
      <c r="G185" s="254"/>
      <c r="H185" s="257">
        <v>29.375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3" t="s">
        <v>138</v>
      </c>
      <c r="AU185" s="263" t="s">
        <v>84</v>
      </c>
      <c r="AV185" s="13" t="s">
        <v>84</v>
      </c>
      <c r="AW185" s="13" t="s">
        <v>31</v>
      </c>
      <c r="AX185" s="13" t="s">
        <v>74</v>
      </c>
      <c r="AY185" s="263" t="s">
        <v>125</v>
      </c>
    </row>
    <row r="186" s="14" customFormat="1">
      <c r="A186" s="14"/>
      <c r="B186" s="264"/>
      <c r="C186" s="265"/>
      <c r="D186" s="248" t="s">
        <v>138</v>
      </c>
      <c r="E186" s="266" t="s">
        <v>831</v>
      </c>
      <c r="F186" s="267" t="s">
        <v>152</v>
      </c>
      <c r="G186" s="265"/>
      <c r="H186" s="268">
        <v>223.37700000000001</v>
      </c>
      <c r="I186" s="269"/>
      <c r="J186" s="265"/>
      <c r="K186" s="265"/>
      <c r="L186" s="270"/>
      <c r="M186" s="271"/>
      <c r="N186" s="272"/>
      <c r="O186" s="272"/>
      <c r="P186" s="272"/>
      <c r="Q186" s="272"/>
      <c r="R186" s="272"/>
      <c r="S186" s="272"/>
      <c r="T186" s="27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4" t="s">
        <v>138</v>
      </c>
      <c r="AU186" s="274" t="s">
        <v>84</v>
      </c>
      <c r="AV186" s="14" t="s">
        <v>153</v>
      </c>
      <c r="AW186" s="14" t="s">
        <v>31</v>
      </c>
      <c r="AX186" s="14" t="s">
        <v>82</v>
      </c>
      <c r="AY186" s="274" t="s">
        <v>125</v>
      </c>
    </row>
    <row r="187" s="2" customFormat="1" ht="16.5" customHeight="1">
      <c r="A187" s="38"/>
      <c r="B187" s="39"/>
      <c r="C187" s="235" t="s">
        <v>185</v>
      </c>
      <c r="D187" s="235" t="s">
        <v>128</v>
      </c>
      <c r="E187" s="236" t="s">
        <v>929</v>
      </c>
      <c r="F187" s="237" t="s">
        <v>930</v>
      </c>
      <c r="G187" s="238" t="s">
        <v>303</v>
      </c>
      <c r="H187" s="239">
        <v>223.37700000000001</v>
      </c>
      <c r="I187" s="240"/>
      <c r="J187" s="241">
        <f>ROUND(I187*H187,2)</f>
        <v>0</v>
      </c>
      <c r="K187" s="237" t="s">
        <v>132</v>
      </c>
      <c r="L187" s="44"/>
      <c r="M187" s="242" t="s">
        <v>1</v>
      </c>
      <c r="N187" s="243" t="s">
        <v>39</v>
      </c>
      <c r="O187" s="91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6" t="s">
        <v>153</v>
      </c>
      <c r="AT187" s="246" t="s">
        <v>128</v>
      </c>
      <c r="AU187" s="246" t="s">
        <v>84</v>
      </c>
      <c r="AY187" s="17" t="s">
        <v>125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7" t="s">
        <v>82</v>
      </c>
      <c r="BK187" s="247">
        <f>ROUND(I187*H187,2)</f>
        <v>0</v>
      </c>
      <c r="BL187" s="17" t="s">
        <v>153</v>
      </c>
      <c r="BM187" s="246" t="s">
        <v>931</v>
      </c>
    </row>
    <row r="188" s="2" customFormat="1">
      <c r="A188" s="38"/>
      <c r="B188" s="39"/>
      <c r="C188" s="40"/>
      <c r="D188" s="248" t="s">
        <v>135</v>
      </c>
      <c r="E188" s="40"/>
      <c r="F188" s="249" t="s">
        <v>930</v>
      </c>
      <c r="G188" s="40"/>
      <c r="H188" s="40"/>
      <c r="I188" s="144"/>
      <c r="J188" s="40"/>
      <c r="K188" s="40"/>
      <c r="L188" s="44"/>
      <c r="M188" s="250"/>
      <c r="N188" s="25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135</v>
      </c>
      <c r="AU188" s="17" t="s">
        <v>84</v>
      </c>
    </row>
    <row r="189" s="13" customFormat="1">
      <c r="A189" s="13"/>
      <c r="B189" s="253"/>
      <c r="C189" s="254"/>
      <c r="D189" s="248" t="s">
        <v>138</v>
      </c>
      <c r="E189" s="255" t="s">
        <v>1</v>
      </c>
      <c r="F189" s="256" t="s">
        <v>932</v>
      </c>
      <c r="G189" s="254"/>
      <c r="H189" s="257">
        <v>223.37700000000001</v>
      </c>
      <c r="I189" s="258"/>
      <c r="J189" s="254"/>
      <c r="K189" s="254"/>
      <c r="L189" s="259"/>
      <c r="M189" s="260"/>
      <c r="N189" s="261"/>
      <c r="O189" s="261"/>
      <c r="P189" s="261"/>
      <c r="Q189" s="261"/>
      <c r="R189" s="261"/>
      <c r="S189" s="261"/>
      <c r="T189" s="26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3" t="s">
        <v>138</v>
      </c>
      <c r="AU189" s="263" t="s">
        <v>84</v>
      </c>
      <c r="AV189" s="13" t="s">
        <v>84</v>
      </c>
      <c r="AW189" s="13" t="s">
        <v>31</v>
      </c>
      <c r="AX189" s="13" t="s">
        <v>82</v>
      </c>
      <c r="AY189" s="263" t="s">
        <v>125</v>
      </c>
    </row>
    <row r="190" s="2" customFormat="1" ht="16.5" customHeight="1">
      <c r="A190" s="38"/>
      <c r="B190" s="39"/>
      <c r="C190" s="235" t="s">
        <v>193</v>
      </c>
      <c r="D190" s="235" t="s">
        <v>128</v>
      </c>
      <c r="E190" s="236" t="s">
        <v>933</v>
      </c>
      <c r="F190" s="237" t="s">
        <v>934</v>
      </c>
      <c r="G190" s="238" t="s">
        <v>303</v>
      </c>
      <c r="H190" s="239">
        <v>431.81299999999999</v>
      </c>
      <c r="I190" s="240"/>
      <c r="J190" s="241">
        <f>ROUND(I190*H190,2)</f>
        <v>0</v>
      </c>
      <c r="K190" s="237" t="s">
        <v>132</v>
      </c>
      <c r="L190" s="44"/>
      <c r="M190" s="242" t="s">
        <v>1</v>
      </c>
      <c r="N190" s="243" t="s">
        <v>39</v>
      </c>
      <c r="O190" s="91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153</v>
      </c>
      <c r="AT190" s="246" t="s">
        <v>128</v>
      </c>
      <c r="AU190" s="246" t="s">
        <v>84</v>
      </c>
      <c r="AY190" s="17" t="s">
        <v>125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7" t="s">
        <v>82</v>
      </c>
      <c r="BK190" s="247">
        <f>ROUND(I190*H190,2)</f>
        <v>0</v>
      </c>
      <c r="BL190" s="17" t="s">
        <v>153</v>
      </c>
      <c r="BM190" s="246" t="s">
        <v>935</v>
      </c>
    </row>
    <row r="191" s="2" customFormat="1">
      <c r="A191" s="38"/>
      <c r="B191" s="39"/>
      <c r="C191" s="40"/>
      <c r="D191" s="248" t="s">
        <v>135</v>
      </c>
      <c r="E191" s="40"/>
      <c r="F191" s="249" t="s">
        <v>934</v>
      </c>
      <c r="G191" s="40"/>
      <c r="H191" s="40"/>
      <c r="I191" s="144"/>
      <c r="J191" s="40"/>
      <c r="K191" s="40"/>
      <c r="L191" s="44"/>
      <c r="M191" s="250"/>
      <c r="N191" s="25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135</v>
      </c>
      <c r="AU191" s="17" t="s">
        <v>84</v>
      </c>
    </row>
    <row r="192" s="13" customFormat="1">
      <c r="A192" s="13"/>
      <c r="B192" s="253"/>
      <c r="C192" s="254"/>
      <c r="D192" s="248" t="s">
        <v>138</v>
      </c>
      <c r="E192" s="255" t="s">
        <v>1</v>
      </c>
      <c r="F192" s="256" t="s">
        <v>936</v>
      </c>
      <c r="G192" s="254"/>
      <c r="H192" s="257">
        <v>54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3" t="s">
        <v>138</v>
      </c>
      <c r="AU192" s="263" t="s">
        <v>84</v>
      </c>
      <c r="AV192" s="13" t="s">
        <v>84</v>
      </c>
      <c r="AW192" s="13" t="s">
        <v>31</v>
      </c>
      <c r="AX192" s="13" t="s">
        <v>74</v>
      </c>
      <c r="AY192" s="263" t="s">
        <v>125</v>
      </c>
    </row>
    <row r="193" s="13" customFormat="1">
      <c r="A193" s="13"/>
      <c r="B193" s="253"/>
      <c r="C193" s="254"/>
      <c r="D193" s="248" t="s">
        <v>138</v>
      </c>
      <c r="E193" s="255" t="s">
        <v>1</v>
      </c>
      <c r="F193" s="256" t="s">
        <v>937</v>
      </c>
      <c r="G193" s="254"/>
      <c r="H193" s="257">
        <v>28.125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3" t="s">
        <v>138</v>
      </c>
      <c r="AU193" s="263" t="s">
        <v>84</v>
      </c>
      <c r="AV193" s="13" t="s">
        <v>84</v>
      </c>
      <c r="AW193" s="13" t="s">
        <v>31</v>
      </c>
      <c r="AX193" s="13" t="s">
        <v>74</v>
      </c>
      <c r="AY193" s="263" t="s">
        <v>125</v>
      </c>
    </row>
    <row r="194" s="13" customFormat="1">
      <c r="A194" s="13"/>
      <c r="B194" s="253"/>
      <c r="C194" s="254"/>
      <c r="D194" s="248" t="s">
        <v>138</v>
      </c>
      <c r="E194" s="255" t="s">
        <v>1</v>
      </c>
      <c r="F194" s="256" t="s">
        <v>938</v>
      </c>
      <c r="G194" s="254"/>
      <c r="H194" s="257">
        <v>28.125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3" t="s">
        <v>138</v>
      </c>
      <c r="AU194" s="263" t="s">
        <v>84</v>
      </c>
      <c r="AV194" s="13" t="s">
        <v>84</v>
      </c>
      <c r="AW194" s="13" t="s">
        <v>31</v>
      </c>
      <c r="AX194" s="13" t="s">
        <v>74</v>
      </c>
      <c r="AY194" s="263" t="s">
        <v>125</v>
      </c>
    </row>
    <row r="195" s="13" customFormat="1">
      <c r="A195" s="13"/>
      <c r="B195" s="253"/>
      <c r="C195" s="254"/>
      <c r="D195" s="248" t="s">
        <v>138</v>
      </c>
      <c r="E195" s="255" t="s">
        <v>1</v>
      </c>
      <c r="F195" s="256" t="s">
        <v>939</v>
      </c>
      <c r="G195" s="254"/>
      <c r="H195" s="257">
        <v>30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3" t="s">
        <v>138</v>
      </c>
      <c r="AU195" s="263" t="s">
        <v>84</v>
      </c>
      <c r="AV195" s="13" t="s">
        <v>84</v>
      </c>
      <c r="AW195" s="13" t="s">
        <v>31</v>
      </c>
      <c r="AX195" s="13" t="s">
        <v>74</v>
      </c>
      <c r="AY195" s="263" t="s">
        <v>125</v>
      </c>
    </row>
    <row r="196" s="13" customFormat="1">
      <c r="A196" s="13"/>
      <c r="B196" s="253"/>
      <c r="C196" s="254"/>
      <c r="D196" s="248" t="s">
        <v>138</v>
      </c>
      <c r="E196" s="255" t="s">
        <v>1</v>
      </c>
      <c r="F196" s="256" t="s">
        <v>940</v>
      </c>
      <c r="G196" s="254"/>
      <c r="H196" s="257">
        <v>30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3" t="s">
        <v>138</v>
      </c>
      <c r="AU196" s="263" t="s">
        <v>84</v>
      </c>
      <c r="AV196" s="13" t="s">
        <v>84</v>
      </c>
      <c r="AW196" s="13" t="s">
        <v>31</v>
      </c>
      <c r="AX196" s="13" t="s">
        <v>74</v>
      </c>
      <c r="AY196" s="263" t="s">
        <v>125</v>
      </c>
    </row>
    <row r="197" s="13" customFormat="1">
      <c r="A197" s="13"/>
      <c r="B197" s="253"/>
      <c r="C197" s="254"/>
      <c r="D197" s="248" t="s">
        <v>138</v>
      </c>
      <c r="E197" s="255" t="s">
        <v>1</v>
      </c>
      <c r="F197" s="256" t="s">
        <v>941</v>
      </c>
      <c r="G197" s="254"/>
      <c r="H197" s="257">
        <v>31.875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3" t="s">
        <v>138</v>
      </c>
      <c r="AU197" s="263" t="s">
        <v>84</v>
      </c>
      <c r="AV197" s="13" t="s">
        <v>84</v>
      </c>
      <c r="AW197" s="13" t="s">
        <v>31</v>
      </c>
      <c r="AX197" s="13" t="s">
        <v>74</v>
      </c>
      <c r="AY197" s="263" t="s">
        <v>125</v>
      </c>
    </row>
    <row r="198" s="13" customFormat="1">
      <c r="A198" s="13"/>
      <c r="B198" s="253"/>
      <c r="C198" s="254"/>
      <c r="D198" s="248" t="s">
        <v>138</v>
      </c>
      <c r="E198" s="255" t="s">
        <v>1</v>
      </c>
      <c r="F198" s="256" t="s">
        <v>942</v>
      </c>
      <c r="G198" s="254"/>
      <c r="H198" s="257">
        <v>31.875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3" t="s">
        <v>138</v>
      </c>
      <c r="AU198" s="263" t="s">
        <v>84</v>
      </c>
      <c r="AV198" s="13" t="s">
        <v>84</v>
      </c>
      <c r="AW198" s="13" t="s">
        <v>31</v>
      </c>
      <c r="AX198" s="13" t="s">
        <v>74</v>
      </c>
      <c r="AY198" s="263" t="s">
        <v>125</v>
      </c>
    </row>
    <row r="199" s="13" customFormat="1">
      <c r="A199" s="13"/>
      <c r="B199" s="253"/>
      <c r="C199" s="254"/>
      <c r="D199" s="248" t="s">
        <v>138</v>
      </c>
      <c r="E199" s="255" t="s">
        <v>1</v>
      </c>
      <c r="F199" s="256" t="s">
        <v>943</v>
      </c>
      <c r="G199" s="254"/>
      <c r="H199" s="257">
        <v>31.875</v>
      </c>
      <c r="I199" s="258"/>
      <c r="J199" s="254"/>
      <c r="K199" s="254"/>
      <c r="L199" s="259"/>
      <c r="M199" s="260"/>
      <c r="N199" s="261"/>
      <c r="O199" s="261"/>
      <c r="P199" s="261"/>
      <c r="Q199" s="261"/>
      <c r="R199" s="261"/>
      <c r="S199" s="261"/>
      <c r="T199" s="26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3" t="s">
        <v>138</v>
      </c>
      <c r="AU199" s="263" t="s">
        <v>84</v>
      </c>
      <c r="AV199" s="13" t="s">
        <v>84</v>
      </c>
      <c r="AW199" s="13" t="s">
        <v>31</v>
      </c>
      <c r="AX199" s="13" t="s">
        <v>74</v>
      </c>
      <c r="AY199" s="263" t="s">
        <v>125</v>
      </c>
    </row>
    <row r="200" s="13" customFormat="1">
      <c r="A200" s="13"/>
      <c r="B200" s="253"/>
      <c r="C200" s="254"/>
      <c r="D200" s="248" t="s">
        <v>138</v>
      </c>
      <c r="E200" s="255" t="s">
        <v>1</v>
      </c>
      <c r="F200" s="256" t="s">
        <v>944</v>
      </c>
      <c r="G200" s="254"/>
      <c r="H200" s="257">
        <v>31.875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3" t="s">
        <v>138</v>
      </c>
      <c r="AU200" s="263" t="s">
        <v>84</v>
      </c>
      <c r="AV200" s="13" t="s">
        <v>84</v>
      </c>
      <c r="AW200" s="13" t="s">
        <v>31</v>
      </c>
      <c r="AX200" s="13" t="s">
        <v>74</v>
      </c>
      <c r="AY200" s="263" t="s">
        <v>125</v>
      </c>
    </row>
    <row r="201" s="13" customFormat="1">
      <c r="A201" s="13"/>
      <c r="B201" s="253"/>
      <c r="C201" s="254"/>
      <c r="D201" s="248" t="s">
        <v>138</v>
      </c>
      <c r="E201" s="255" t="s">
        <v>1</v>
      </c>
      <c r="F201" s="256" t="s">
        <v>945</v>
      </c>
      <c r="G201" s="254"/>
      <c r="H201" s="257">
        <v>31.875</v>
      </c>
      <c r="I201" s="258"/>
      <c r="J201" s="254"/>
      <c r="K201" s="254"/>
      <c r="L201" s="259"/>
      <c r="M201" s="260"/>
      <c r="N201" s="261"/>
      <c r="O201" s="261"/>
      <c r="P201" s="261"/>
      <c r="Q201" s="261"/>
      <c r="R201" s="261"/>
      <c r="S201" s="261"/>
      <c r="T201" s="26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3" t="s">
        <v>138</v>
      </c>
      <c r="AU201" s="263" t="s">
        <v>84</v>
      </c>
      <c r="AV201" s="13" t="s">
        <v>84</v>
      </c>
      <c r="AW201" s="13" t="s">
        <v>31</v>
      </c>
      <c r="AX201" s="13" t="s">
        <v>74</v>
      </c>
      <c r="AY201" s="263" t="s">
        <v>125</v>
      </c>
    </row>
    <row r="202" s="13" customFormat="1">
      <c r="A202" s="13"/>
      <c r="B202" s="253"/>
      <c r="C202" s="254"/>
      <c r="D202" s="248" t="s">
        <v>138</v>
      </c>
      <c r="E202" s="255" t="s">
        <v>1</v>
      </c>
      <c r="F202" s="256" t="s">
        <v>946</v>
      </c>
      <c r="G202" s="254"/>
      <c r="H202" s="257">
        <v>33.438000000000002</v>
      </c>
      <c r="I202" s="258"/>
      <c r="J202" s="254"/>
      <c r="K202" s="254"/>
      <c r="L202" s="259"/>
      <c r="M202" s="260"/>
      <c r="N202" s="261"/>
      <c r="O202" s="261"/>
      <c r="P202" s="261"/>
      <c r="Q202" s="261"/>
      <c r="R202" s="261"/>
      <c r="S202" s="261"/>
      <c r="T202" s="26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3" t="s">
        <v>138</v>
      </c>
      <c r="AU202" s="263" t="s">
        <v>84</v>
      </c>
      <c r="AV202" s="13" t="s">
        <v>84</v>
      </c>
      <c r="AW202" s="13" t="s">
        <v>31</v>
      </c>
      <c r="AX202" s="13" t="s">
        <v>74</v>
      </c>
      <c r="AY202" s="263" t="s">
        <v>125</v>
      </c>
    </row>
    <row r="203" s="13" customFormat="1">
      <c r="A203" s="13"/>
      <c r="B203" s="253"/>
      <c r="C203" s="254"/>
      <c r="D203" s="248" t="s">
        <v>138</v>
      </c>
      <c r="E203" s="255" t="s">
        <v>1</v>
      </c>
      <c r="F203" s="256" t="s">
        <v>947</v>
      </c>
      <c r="G203" s="254"/>
      <c r="H203" s="257">
        <v>34.375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3" t="s">
        <v>138</v>
      </c>
      <c r="AU203" s="263" t="s">
        <v>84</v>
      </c>
      <c r="AV203" s="13" t="s">
        <v>84</v>
      </c>
      <c r="AW203" s="13" t="s">
        <v>31</v>
      </c>
      <c r="AX203" s="13" t="s">
        <v>74</v>
      </c>
      <c r="AY203" s="263" t="s">
        <v>125</v>
      </c>
    </row>
    <row r="204" s="13" customFormat="1">
      <c r="A204" s="13"/>
      <c r="B204" s="253"/>
      <c r="C204" s="254"/>
      <c r="D204" s="248" t="s">
        <v>138</v>
      </c>
      <c r="E204" s="255" t="s">
        <v>1</v>
      </c>
      <c r="F204" s="256" t="s">
        <v>948</v>
      </c>
      <c r="G204" s="254"/>
      <c r="H204" s="257">
        <v>34.375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3" t="s">
        <v>138</v>
      </c>
      <c r="AU204" s="263" t="s">
        <v>84</v>
      </c>
      <c r="AV204" s="13" t="s">
        <v>84</v>
      </c>
      <c r="AW204" s="13" t="s">
        <v>31</v>
      </c>
      <c r="AX204" s="13" t="s">
        <v>74</v>
      </c>
      <c r="AY204" s="263" t="s">
        <v>125</v>
      </c>
    </row>
    <row r="205" s="14" customFormat="1">
      <c r="A205" s="14"/>
      <c r="B205" s="264"/>
      <c r="C205" s="265"/>
      <c r="D205" s="248" t="s">
        <v>138</v>
      </c>
      <c r="E205" s="266" t="s">
        <v>834</v>
      </c>
      <c r="F205" s="267" t="s">
        <v>152</v>
      </c>
      <c r="G205" s="265"/>
      <c r="H205" s="268">
        <v>431.81299999999999</v>
      </c>
      <c r="I205" s="269"/>
      <c r="J205" s="265"/>
      <c r="K205" s="265"/>
      <c r="L205" s="270"/>
      <c r="M205" s="271"/>
      <c r="N205" s="272"/>
      <c r="O205" s="272"/>
      <c r="P205" s="272"/>
      <c r="Q205" s="272"/>
      <c r="R205" s="272"/>
      <c r="S205" s="272"/>
      <c r="T205" s="27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4" t="s">
        <v>138</v>
      </c>
      <c r="AU205" s="274" t="s">
        <v>84</v>
      </c>
      <c r="AV205" s="14" t="s">
        <v>153</v>
      </c>
      <c r="AW205" s="14" t="s">
        <v>31</v>
      </c>
      <c r="AX205" s="14" t="s">
        <v>82</v>
      </c>
      <c r="AY205" s="274" t="s">
        <v>125</v>
      </c>
    </row>
    <row r="206" s="2" customFormat="1" ht="16.5" customHeight="1">
      <c r="A206" s="38"/>
      <c r="B206" s="39"/>
      <c r="C206" s="235" t="s">
        <v>198</v>
      </c>
      <c r="D206" s="235" t="s">
        <v>128</v>
      </c>
      <c r="E206" s="236" t="s">
        <v>949</v>
      </c>
      <c r="F206" s="237" t="s">
        <v>950</v>
      </c>
      <c r="G206" s="238" t="s">
        <v>303</v>
      </c>
      <c r="H206" s="239">
        <v>431.81299999999999</v>
      </c>
      <c r="I206" s="240"/>
      <c r="J206" s="241">
        <f>ROUND(I206*H206,2)</f>
        <v>0</v>
      </c>
      <c r="K206" s="237" t="s">
        <v>132</v>
      </c>
      <c r="L206" s="44"/>
      <c r="M206" s="242" t="s">
        <v>1</v>
      </c>
      <c r="N206" s="243" t="s">
        <v>39</v>
      </c>
      <c r="O206" s="91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6" t="s">
        <v>153</v>
      </c>
      <c r="AT206" s="246" t="s">
        <v>128</v>
      </c>
      <c r="AU206" s="246" t="s">
        <v>84</v>
      </c>
      <c r="AY206" s="17" t="s">
        <v>125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17" t="s">
        <v>82</v>
      </c>
      <c r="BK206" s="247">
        <f>ROUND(I206*H206,2)</f>
        <v>0</v>
      </c>
      <c r="BL206" s="17" t="s">
        <v>153</v>
      </c>
      <c r="BM206" s="246" t="s">
        <v>951</v>
      </c>
    </row>
    <row r="207" s="2" customFormat="1">
      <c r="A207" s="38"/>
      <c r="B207" s="39"/>
      <c r="C207" s="40"/>
      <c r="D207" s="248" t="s">
        <v>135</v>
      </c>
      <c r="E207" s="40"/>
      <c r="F207" s="249" t="s">
        <v>950</v>
      </c>
      <c r="G207" s="40"/>
      <c r="H207" s="40"/>
      <c r="I207" s="144"/>
      <c r="J207" s="40"/>
      <c r="K207" s="40"/>
      <c r="L207" s="44"/>
      <c r="M207" s="250"/>
      <c r="N207" s="251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135</v>
      </c>
      <c r="AU207" s="17" t="s">
        <v>84</v>
      </c>
    </row>
    <row r="208" s="13" customFormat="1">
      <c r="A208" s="13"/>
      <c r="B208" s="253"/>
      <c r="C208" s="254"/>
      <c r="D208" s="248" t="s">
        <v>138</v>
      </c>
      <c r="E208" s="255" t="s">
        <v>1</v>
      </c>
      <c r="F208" s="256" t="s">
        <v>952</v>
      </c>
      <c r="G208" s="254"/>
      <c r="H208" s="257">
        <v>431.81299999999999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3" t="s">
        <v>138</v>
      </c>
      <c r="AU208" s="263" t="s">
        <v>84</v>
      </c>
      <c r="AV208" s="13" t="s">
        <v>84</v>
      </c>
      <c r="AW208" s="13" t="s">
        <v>31</v>
      </c>
      <c r="AX208" s="13" t="s">
        <v>82</v>
      </c>
      <c r="AY208" s="263" t="s">
        <v>125</v>
      </c>
    </row>
    <row r="209" s="2" customFormat="1" ht="21.75" customHeight="1">
      <c r="A209" s="38"/>
      <c r="B209" s="39"/>
      <c r="C209" s="235" t="s">
        <v>205</v>
      </c>
      <c r="D209" s="235" t="s">
        <v>128</v>
      </c>
      <c r="E209" s="236" t="s">
        <v>953</v>
      </c>
      <c r="F209" s="237" t="s">
        <v>954</v>
      </c>
      <c r="G209" s="238" t="s">
        <v>303</v>
      </c>
      <c r="H209" s="239">
        <v>1346.0899999999999</v>
      </c>
      <c r="I209" s="240"/>
      <c r="J209" s="241">
        <f>ROUND(I209*H209,2)</f>
        <v>0</v>
      </c>
      <c r="K209" s="237" t="s">
        <v>132</v>
      </c>
      <c r="L209" s="44"/>
      <c r="M209" s="242" t="s">
        <v>1</v>
      </c>
      <c r="N209" s="243" t="s">
        <v>39</v>
      </c>
      <c r="O209" s="91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6" t="s">
        <v>153</v>
      </c>
      <c r="AT209" s="246" t="s">
        <v>128</v>
      </c>
      <c r="AU209" s="246" t="s">
        <v>84</v>
      </c>
      <c r="AY209" s="17" t="s">
        <v>125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17" t="s">
        <v>82</v>
      </c>
      <c r="BK209" s="247">
        <f>ROUND(I209*H209,2)</f>
        <v>0</v>
      </c>
      <c r="BL209" s="17" t="s">
        <v>153</v>
      </c>
      <c r="BM209" s="246" t="s">
        <v>955</v>
      </c>
    </row>
    <row r="210" s="2" customFormat="1">
      <c r="A210" s="38"/>
      <c r="B210" s="39"/>
      <c r="C210" s="40"/>
      <c r="D210" s="248" t="s">
        <v>135</v>
      </c>
      <c r="E210" s="40"/>
      <c r="F210" s="249" t="s">
        <v>954</v>
      </c>
      <c r="G210" s="40"/>
      <c r="H210" s="40"/>
      <c r="I210" s="144"/>
      <c r="J210" s="40"/>
      <c r="K210" s="40"/>
      <c r="L210" s="44"/>
      <c r="M210" s="250"/>
      <c r="N210" s="251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135</v>
      </c>
      <c r="AU210" s="17" t="s">
        <v>84</v>
      </c>
    </row>
    <row r="211" s="13" customFormat="1">
      <c r="A211" s="13"/>
      <c r="B211" s="253"/>
      <c r="C211" s="254"/>
      <c r="D211" s="248" t="s">
        <v>138</v>
      </c>
      <c r="E211" s="255" t="s">
        <v>1</v>
      </c>
      <c r="F211" s="256" t="s">
        <v>825</v>
      </c>
      <c r="G211" s="254"/>
      <c r="H211" s="257">
        <v>227.69999999999999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3" t="s">
        <v>138</v>
      </c>
      <c r="AU211" s="263" t="s">
        <v>84</v>
      </c>
      <c r="AV211" s="13" t="s">
        <v>84</v>
      </c>
      <c r="AW211" s="13" t="s">
        <v>31</v>
      </c>
      <c r="AX211" s="13" t="s">
        <v>74</v>
      </c>
      <c r="AY211" s="263" t="s">
        <v>125</v>
      </c>
    </row>
    <row r="212" s="13" customFormat="1">
      <c r="A212" s="13"/>
      <c r="B212" s="253"/>
      <c r="C212" s="254"/>
      <c r="D212" s="248" t="s">
        <v>138</v>
      </c>
      <c r="E212" s="255" t="s">
        <v>1</v>
      </c>
      <c r="F212" s="256" t="s">
        <v>828</v>
      </c>
      <c r="G212" s="254"/>
      <c r="H212" s="257">
        <v>463.19999999999999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3" t="s">
        <v>138</v>
      </c>
      <c r="AU212" s="263" t="s">
        <v>84</v>
      </c>
      <c r="AV212" s="13" t="s">
        <v>84</v>
      </c>
      <c r="AW212" s="13" t="s">
        <v>31</v>
      </c>
      <c r="AX212" s="13" t="s">
        <v>74</v>
      </c>
      <c r="AY212" s="263" t="s">
        <v>125</v>
      </c>
    </row>
    <row r="213" s="13" customFormat="1">
      <c r="A213" s="13"/>
      <c r="B213" s="253"/>
      <c r="C213" s="254"/>
      <c r="D213" s="248" t="s">
        <v>138</v>
      </c>
      <c r="E213" s="255" t="s">
        <v>1</v>
      </c>
      <c r="F213" s="256" t="s">
        <v>831</v>
      </c>
      <c r="G213" s="254"/>
      <c r="H213" s="257">
        <v>223.37700000000001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3" t="s">
        <v>138</v>
      </c>
      <c r="AU213" s="263" t="s">
        <v>84</v>
      </c>
      <c r="AV213" s="13" t="s">
        <v>84</v>
      </c>
      <c r="AW213" s="13" t="s">
        <v>31</v>
      </c>
      <c r="AX213" s="13" t="s">
        <v>74</v>
      </c>
      <c r="AY213" s="263" t="s">
        <v>125</v>
      </c>
    </row>
    <row r="214" s="13" customFormat="1">
      <c r="A214" s="13"/>
      <c r="B214" s="253"/>
      <c r="C214" s="254"/>
      <c r="D214" s="248" t="s">
        <v>138</v>
      </c>
      <c r="E214" s="255" t="s">
        <v>1</v>
      </c>
      <c r="F214" s="256" t="s">
        <v>834</v>
      </c>
      <c r="G214" s="254"/>
      <c r="H214" s="257">
        <v>431.81299999999999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3" t="s">
        <v>138</v>
      </c>
      <c r="AU214" s="263" t="s">
        <v>84</v>
      </c>
      <c r="AV214" s="13" t="s">
        <v>84</v>
      </c>
      <c r="AW214" s="13" t="s">
        <v>31</v>
      </c>
      <c r="AX214" s="13" t="s">
        <v>74</v>
      </c>
      <c r="AY214" s="263" t="s">
        <v>125</v>
      </c>
    </row>
    <row r="215" s="14" customFormat="1">
      <c r="A215" s="14"/>
      <c r="B215" s="264"/>
      <c r="C215" s="265"/>
      <c r="D215" s="248" t="s">
        <v>138</v>
      </c>
      <c r="E215" s="266" t="s">
        <v>840</v>
      </c>
      <c r="F215" s="267" t="s">
        <v>152</v>
      </c>
      <c r="G215" s="265"/>
      <c r="H215" s="268">
        <v>1346.0900000000002</v>
      </c>
      <c r="I215" s="269"/>
      <c r="J215" s="265"/>
      <c r="K215" s="265"/>
      <c r="L215" s="270"/>
      <c r="M215" s="271"/>
      <c r="N215" s="272"/>
      <c r="O215" s="272"/>
      <c r="P215" s="272"/>
      <c r="Q215" s="272"/>
      <c r="R215" s="272"/>
      <c r="S215" s="272"/>
      <c r="T215" s="27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4" t="s">
        <v>138</v>
      </c>
      <c r="AU215" s="274" t="s">
        <v>84</v>
      </c>
      <c r="AV215" s="14" t="s">
        <v>153</v>
      </c>
      <c r="AW215" s="14" t="s">
        <v>31</v>
      </c>
      <c r="AX215" s="14" t="s">
        <v>82</v>
      </c>
      <c r="AY215" s="274" t="s">
        <v>125</v>
      </c>
    </row>
    <row r="216" s="2" customFormat="1" ht="16.5" customHeight="1">
      <c r="A216" s="38"/>
      <c r="B216" s="39"/>
      <c r="C216" s="235" t="s">
        <v>210</v>
      </c>
      <c r="D216" s="235" t="s">
        <v>128</v>
      </c>
      <c r="E216" s="236" t="s">
        <v>956</v>
      </c>
      <c r="F216" s="237" t="s">
        <v>957</v>
      </c>
      <c r="G216" s="238" t="s">
        <v>245</v>
      </c>
      <c r="H216" s="239">
        <v>690.89999999999998</v>
      </c>
      <c r="I216" s="240"/>
      <c r="J216" s="241">
        <f>ROUND(I216*H216,2)</f>
        <v>0</v>
      </c>
      <c r="K216" s="237" t="s">
        <v>132</v>
      </c>
      <c r="L216" s="44"/>
      <c r="M216" s="242" t="s">
        <v>1</v>
      </c>
      <c r="N216" s="243" t="s">
        <v>39</v>
      </c>
      <c r="O216" s="91"/>
      <c r="P216" s="244">
        <f>O216*H216</f>
        <v>0</v>
      </c>
      <c r="Q216" s="244">
        <v>0.0044400000000000004</v>
      </c>
      <c r="R216" s="244">
        <f>Q216*H216</f>
        <v>3.067596</v>
      </c>
      <c r="S216" s="244">
        <v>0</v>
      </c>
      <c r="T216" s="24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6" t="s">
        <v>153</v>
      </c>
      <c r="AT216" s="246" t="s">
        <v>128</v>
      </c>
      <c r="AU216" s="246" t="s">
        <v>84</v>
      </c>
      <c r="AY216" s="17" t="s">
        <v>125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7" t="s">
        <v>82</v>
      </c>
      <c r="BK216" s="247">
        <f>ROUND(I216*H216,2)</f>
        <v>0</v>
      </c>
      <c r="BL216" s="17" t="s">
        <v>153</v>
      </c>
      <c r="BM216" s="246" t="s">
        <v>958</v>
      </c>
    </row>
    <row r="217" s="2" customFormat="1">
      <c r="A217" s="38"/>
      <c r="B217" s="39"/>
      <c r="C217" s="40"/>
      <c r="D217" s="248" t="s">
        <v>135</v>
      </c>
      <c r="E217" s="40"/>
      <c r="F217" s="249" t="s">
        <v>959</v>
      </c>
      <c r="G217" s="40"/>
      <c r="H217" s="40"/>
      <c r="I217" s="144"/>
      <c r="J217" s="40"/>
      <c r="K217" s="40"/>
      <c r="L217" s="44"/>
      <c r="M217" s="250"/>
      <c r="N217" s="251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135</v>
      </c>
      <c r="AU217" s="17" t="s">
        <v>84</v>
      </c>
    </row>
    <row r="218" s="13" customFormat="1">
      <c r="A218" s="13"/>
      <c r="B218" s="253"/>
      <c r="C218" s="254"/>
      <c r="D218" s="248" t="s">
        <v>138</v>
      </c>
      <c r="E218" s="255" t="s">
        <v>1</v>
      </c>
      <c r="F218" s="256" t="s">
        <v>960</v>
      </c>
      <c r="G218" s="254"/>
      <c r="H218" s="257">
        <v>25.5</v>
      </c>
      <c r="I218" s="258"/>
      <c r="J218" s="254"/>
      <c r="K218" s="254"/>
      <c r="L218" s="259"/>
      <c r="M218" s="260"/>
      <c r="N218" s="261"/>
      <c r="O218" s="261"/>
      <c r="P218" s="261"/>
      <c r="Q218" s="261"/>
      <c r="R218" s="261"/>
      <c r="S218" s="261"/>
      <c r="T218" s="26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3" t="s">
        <v>138</v>
      </c>
      <c r="AU218" s="263" t="s">
        <v>84</v>
      </c>
      <c r="AV218" s="13" t="s">
        <v>84</v>
      </c>
      <c r="AW218" s="13" t="s">
        <v>31</v>
      </c>
      <c r="AX218" s="13" t="s">
        <v>74</v>
      </c>
      <c r="AY218" s="263" t="s">
        <v>125</v>
      </c>
    </row>
    <row r="219" s="13" customFormat="1">
      <c r="A219" s="13"/>
      <c r="B219" s="253"/>
      <c r="C219" s="254"/>
      <c r="D219" s="248" t="s">
        <v>138</v>
      </c>
      <c r="E219" s="255" t="s">
        <v>1</v>
      </c>
      <c r="F219" s="256" t="s">
        <v>961</v>
      </c>
      <c r="G219" s="254"/>
      <c r="H219" s="257">
        <v>34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3" t="s">
        <v>138</v>
      </c>
      <c r="AU219" s="263" t="s">
        <v>84</v>
      </c>
      <c r="AV219" s="13" t="s">
        <v>84</v>
      </c>
      <c r="AW219" s="13" t="s">
        <v>31</v>
      </c>
      <c r="AX219" s="13" t="s">
        <v>74</v>
      </c>
      <c r="AY219" s="263" t="s">
        <v>125</v>
      </c>
    </row>
    <row r="220" s="13" customFormat="1">
      <c r="A220" s="13"/>
      <c r="B220" s="253"/>
      <c r="C220" s="254"/>
      <c r="D220" s="248" t="s">
        <v>138</v>
      </c>
      <c r="E220" s="255" t="s">
        <v>1</v>
      </c>
      <c r="F220" s="256" t="s">
        <v>962</v>
      </c>
      <c r="G220" s="254"/>
      <c r="H220" s="257">
        <v>34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3" t="s">
        <v>138</v>
      </c>
      <c r="AU220" s="263" t="s">
        <v>84</v>
      </c>
      <c r="AV220" s="13" t="s">
        <v>84</v>
      </c>
      <c r="AW220" s="13" t="s">
        <v>31</v>
      </c>
      <c r="AX220" s="13" t="s">
        <v>74</v>
      </c>
      <c r="AY220" s="263" t="s">
        <v>125</v>
      </c>
    </row>
    <row r="221" s="13" customFormat="1">
      <c r="A221" s="13"/>
      <c r="B221" s="253"/>
      <c r="C221" s="254"/>
      <c r="D221" s="248" t="s">
        <v>138</v>
      </c>
      <c r="E221" s="255" t="s">
        <v>1</v>
      </c>
      <c r="F221" s="256" t="s">
        <v>963</v>
      </c>
      <c r="G221" s="254"/>
      <c r="H221" s="257">
        <v>34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3" t="s">
        <v>138</v>
      </c>
      <c r="AU221" s="263" t="s">
        <v>84</v>
      </c>
      <c r="AV221" s="13" t="s">
        <v>84</v>
      </c>
      <c r="AW221" s="13" t="s">
        <v>31</v>
      </c>
      <c r="AX221" s="13" t="s">
        <v>74</v>
      </c>
      <c r="AY221" s="263" t="s">
        <v>125</v>
      </c>
    </row>
    <row r="222" s="13" customFormat="1">
      <c r="A222" s="13"/>
      <c r="B222" s="253"/>
      <c r="C222" s="254"/>
      <c r="D222" s="248" t="s">
        <v>138</v>
      </c>
      <c r="E222" s="255" t="s">
        <v>1</v>
      </c>
      <c r="F222" s="256" t="s">
        <v>964</v>
      </c>
      <c r="G222" s="254"/>
      <c r="H222" s="257">
        <v>36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3" t="s">
        <v>138</v>
      </c>
      <c r="AU222" s="263" t="s">
        <v>84</v>
      </c>
      <c r="AV222" s="13" t="s">
        <v>84</v>
      </c>
      <c r="AW222" s="13" t="s">
        <v>31</v>
      </c>
      <c r="AX222" s="13" t="s">
        <v>74</v>
      </c>
      <c r="AY222" s="263" t="s">
        <v>125</v>
      </c>
    </row>
    <row r="223" s="13" customFormat="1">
      <c r="A223" s="13"/>
      <c r="B223" s="253"/>
      <c r="C223" s="254"/>
      <c r="D223" s="248" t="s">
        <v>138</v>
      </c>
      <c r="E223" s="255" t="s">
        <v>1</v>
      </c>
      <c r="F223" s="256" t="s">
        <v>965</v>
      </c>
      <c r="G223" s="254"/>
      <c r="H223" s="257">
        <v>36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3" t="s">
        <v>138</v>
      </c>
      <c r="AU223" s="263" t="s">
        <v>84</v>
      </c>
      <c r="AV223" s="13" t="s">
        <v>84</v>
      </c>
      <c r="AW223" s="13" t="s">
        <v>31</v>
      </c>
      <c r="AX223" s="13" t="s">
        <v>74</v>
      </c>
      <c r="AY223" s="263" t="s">
        <v>125</v>
      </c>
    </row>
    <row r="224" s="13" customFormat="1">
      <c r="A224" s="13"/>
      <c r="B224" s="253"/>
      <c r="C224" s="254"/>
      <c r="D224" s="248" t="s">
        <v>138</v>
      </c>
      <c r="E224" s="255" t="s">
        <v>1</v>
      </c>
      <c r="F224" s="256" t="s">
        <v>966</v>
      </c>
      <c r="G224" s="254"/>
      <c r="H224" s="257">
        <v>28.199999999999999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3" t="s">
        <v>138</v>
      </c>
      <c r="AU224" s="263" t="s">
        <v>84</v>
      </c>
      <c r="AV224" s="13" t="s">
        <v>84</v>
      </c>
      <c r="AW224" s="13" t="s">
        <v>31</v>
      </c>
      <c r="AX224" s="13" t="s">
        <v>74</v>
      </c>
      <c r="AY224" s="263" t="s">
        <v>125</v>
      </c>
    </row>
    <row r="225" s="15" customFormat="1">
      <c r="A225" s="15"/>
      <c r="B225" s="279"/>
      <c r="C225" s="280"/>
      <c r="D225" s="248" t="s">
        <v>138</v>
      </c>
      <c r="E225" s="281" t="s">
        <v>1</v>
      </c>
      <c r="F225" s="282" t="s">
        <v>262</v>
      </c>
      <c r="G225" s="280"/>
      <c r="H225" s="283">
        <v>227.69999999999999</v>
      </c>
      <c r="I225" s="284"/>
      <c r="J225" s="280"/>
      <c r="K225" s="280"/>
      <c r="L225" s="285"/>
      <c r="M225" s="286"/>
      <c r="N225" s="287"/>
      <c r="O225" s="287"/>
      <c r="P225" s="287"/>
      <c r="Q225" s="287"/>
      <c r="R225" s="287"/>
      <c r="S225" s="287"/>
      <c r="T225" s="288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9" t="s">
        <v>138</v>
      </c>
      <c r="AU225" s="289" t="s">
        <v>84</v>
      </c>
      <c r="AV225" s="15" t="s">
        <v>145</v>
      </c>
      <c r="AW225" s="15" t="s">
        <v>31</v>
      </c>
      <c r="AX225" s="15" t="s">
        <v>74</v>
      </c>
      <c r="AY225" s="289" t="s">
        <v>125</v>
      </c>
    </row>
    <row r="226" s="13" customFormat="1">
      <c r="A226" s="13"/>
      <c r="B226" s="253"/>
      <c r="C226" s="254"/>
      <c r="D226" s="248" t="s">
        <v>138</v>
      </c>
      <c r="E226" s="255" t="s">
        <v>1</v>
      </c>
      <c r="F226" s="256" t="s">
        <v>967</v>
      </c>
      <c r="G226" s="254"/>
      <c r="H226" s="257">
        <v>36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3" t="s">
        <v>138</v>
      </c>
      <c r="AU226" s="263" t="s">
        <v>84</v>
      </c>
      <c r="AV226" s="13" t="s">
        <v>84</v>
      </c>
      <c r="AW226" s="13" t="s">
        <v>31</v>
      </c>
      <c r="AX226" s="13" t="s">
        <v>74</v>
      </c>
      <c r="AY226" s="263" t="s">
        <v>125</v>
      </c>
    </row>
    <row r="227" s="13" customFormat="1">
      <c r="A227" s="13"/>
      <c r="B227" s="253"/>
      <c r="C227" s="254"/>
      <c r="D227" s="248" t="s">
        <v>138</v>
      </c>
      <c r="E227" s="255" t="s">
        <v>1</v>
      </c>
      <c r="F227" s="256" t="s">
        <v>968</v>
      </c>
      <c r="G227" s="254"/>
      <c r="H227" s="257">
        <v>36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3" t="s">
        <v>138</v>
      </c>
      <c r="AU227" s="263" t="s">
        <v>84</v>
      </c>
      <c r="AV227" s="13" t="s">
        <v>84</v>
      </c>
      <c r="AW227" s="13" t="s">
        <v>31</v>
      </c>
      <c r="AX227" s="13" t="s">
        <v>74</v>
      </c>
      <c r="AY227" s="263" t="s">
        <v>125</v>
      </c>
    </row>
    <row r="228" s="13" customFormat="1">
      <c r="A228" s="13"/>
      <c r="B228" s="253"/>
      <c r="C228" s="254"/>
      <c r="D228" s="248" t="s">
        <v>138</v>
      </c>
      <c r="E228" s="255" t="s">
        <v>1</v>
      </c>
      <c r="F228" s="256" t="s">
        <v>969</v>
      </c>
      <c r="G228" s="254"/>
      <c r="H228" s="257">
        <v>38.399999999999999</v>
      </c>
      <c r="I228" s="258"/>
      <c r="J228" s="254"/>
      <c r="K228" s="254"/>
      <c r="L228" s="259"/>
      <c r="M228" s="260"/>
      <c r="N228" s="261"/>
      <c r="O228" s="261"/>
      <c r="P228" s="261"/>
      <c r="Q228" s="261"/>
      <c r="R228" s="261"/>
      <c r="S228" s="261"/>
      <c r="T228" s="26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3" t="s">
        <v>138</v>
      </c>
      <c r="AU228" s="263" t="s">
        <v>84</v>
      </c>
      <c r="AV228" s="13" t="s">
        <v>84</v>
      </c>
      <c r="AW228" s="13" t="s">
        <v>31</v>
      </c>
      <c r="AX228" s="13" t="s">
        <v>74</v>
      </c>
      <c r="AY228" s="263" t="s">
        <v>125</v>
      </c>
    </row>
    <row r="229" s="13" customFormat="1">
      <c r="A229" s="13"/>
      <c r="B229" s="253"/>
      <c r="C229" s="254"/>
      <c r="D229" s="248" t="s">
        <v>138</v>
      </c>
      <c r="E229" s="255" t="s">
        <v>1</v>
      </c>
      <c r="F229" s="256" t="s">
        <v>970</v>
      </c>
      <c r="G229" s="254"/>
      <c r="H229" s="257">
        <v>38.399999999999999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3" t="s">
        <v>138</v>
      </c>
      <c r="AU229" s="263" t="s">
        <v>84</v>
      </c>
      <c r="AV229" s="13" t="s">
        <v>84</v>
      </c>
      <c r="AW229" s="13" t="s">
        <v>31</v>
      </c>
      <c r="AX229" s="13" t="s">
        <v>74</v>
      </c>
      <c r="AY229" s="263" t="s">
        <v>125</v>
      </c>
    </row>
    <row r="230" s="13" customFormat="1">
      <c r="A230" s="13"/>
      <c r="B230" s="253"/>
      <c r="C230" s="254"/>
      <c r="D230" s="248" t="s">
        <v>138</v>
      </c>
      <c r="E230" s="255" t="s">
        <v>1</v>
      </c>
      <c r="F230" s="256" t="s">
        <v>971</v>
      </c>
      <c r="G230" s="254"/>
      <c r="H230" s="257">
        <v>30.600000000000001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3" t="s">
        <v>138</v>
      </c>
      <c r="AU230" s="263" t="s">
        <v>84</v>
      </c>
      <c r="AV230" s="13" t="s">
        <v>84</v>
      </c>
      <c r="AW230" s="13" t="s">
        <v>31</v>
      </c>
      <c r="AX230" s="13" t="s">
        <v>74</v>
      </c>
      <c r="AY230" s="263" t="s">
        <v>125</v>
      </c>
    </row>
    <row r="231" s="13" customFormat="1">
      <c r="A231" s="13"/>
      <c r="B231" s="253"/>
      <c r="C231" s="254"/>
      <c r="D231" s="248" t="s">
        <v>138</v>
      </c>
      <c r="E231" s="255" t="s">
        <v>1</v>
      </c>
      <c r="F231" s="256" t="s">
        <v>972</v>
      </c>
      <c r="G231" s="254"/>
      <c r="H231" s="257">
        <v>30.600000000000001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3" t="s">
        <v>138</v>
      </c>
      <c r="AU231" s="263" t="s">
        <v>84</v>
      </c>
      <c r="AV231" s="13" t="s">
        <v>84</v>
      </c>
      <c r="AW231" s="13" t="s">
        <v>31</v>
      </c>
      <c r="AX231" s="13" t="s">
        <v>74</v>
      </c>
      <c r="AY231" s="263" t="s">
        <v>125</v>
      </c>
    </row>
    <row r="232" s="13" customFormat="1">
      <c r="A232" s="13"/>
      <c r="B232" s="253"/>
      <c r="C232" s="254"/>
      <c r="D232" s="248" t="s">
        <v>138</v>
      </c>
      <c r="E232" s="255" t="s">
        <v>1</v>
      </c>
      <c r="F232" s="256" t="s">
        <v>973</v>
      </c>
      <c r="G232" s="254"/>
      <c r="H232" s="257">
        <v>40.799999999999997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3" t="s">
        <v>138</v>
      </c>
      <c r="AU232" s="263" t="s">
        <v>84</v>
      </c>
      <c r="AV232" s="13" t="s">
        <v>84</v>
      </c>
      <c r="AW232" s="13" t="s">
        <v>31</v>
      </c>
      <c r="AX232" s="13" t="s">
        <v>74</v>
      </c>
      <c r="AY232" s="263" t="s">
        <v>125</v>
      </c>
    </row>
    <row r="233" s="13" customFormat="1">
      <c r="A233" s="13"/>
      <c r="B233" s="253"/>
      <c r="C233" s="254"/>
      <c r="D233" s="248" t="s">
        <v>138</v>
      </c>
      <c r="E233" s="255" t="s">
        <v>1</v>
      </c>
      <c r="F233" s="256" t="s">
        <v>974</v>
      </c>
      <c r="G233" s="254"/>
      <c r="H233" s="257">
        <v>40.799999999999997</v>
      </c>
      <c r="I233" s="258"/>
      <c r="J233" s="254"/>
      <c r="K233" s="254"/>
      <c r="L233" s="259"/>
      <c r="M233" s="260"/>
      <c r="N233" s="261"/>
      <c r="O233" s="261"/>
      <c r="P233" s="261"/>
      <c r="Q233" s="261"/>
      <c r="R233" s="261"/>
      <c r="S233" s="261"/>
      <c r="T233" s="26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3" t="s">
        <v>138</v>
      </c>
      <c r="AU233" s="263" t="s">
        <v>84</v>
      </c>
      <c r="AV233" s="13" t="s">
        <v>84</v>
      </c>
      <c r="AW233" s="13" t="s">
        <v>31</v>
      </c>
      <c r="AX233" s="13" t="s">
        <v>74</v>
      </c>
      <c r="AY233" s="263" t="s">
        <v>125</v>
      </c>
    </row>
    <row r="234" s="13" customFormat="1">
      <c r="A234" s="13"/>
      <c r="B234" s="253"/>
      <c r="C234" s="254"/>
      <c r="D234" s="248" t="s">
        <v>138</v>
      </c>
      <c r="E234" s="255" t="s">
        <v>1</v>
      </c>
      <c r="F234" s="256" t="s">
        <v>975</v>
      </c>
      <c r="G234" s="254"/>
      <c r="H234" s="257">
        <v>40.799999999999997</v>
      </c>
      <c r="I234" s="258"/>
      <c r="J234" s="254"/>
      <c r="K234" s="254"/>
      <c r="L234" s="259"/>
      <c r="M234" s="260"/>
      <c r="N234" s="261"/>
      <c r="O234" s="261"/>
      <c r="P234" s="261"/>
      <c r="Q234" s="261"/>
      <c r="R234" s="261"/>
      <c r="S234" s="261"/>
      <c r="T234" s="26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3" t="s">
        <v>138</v>
      </c>
      <c r="AU234" s="263" t="s">
        <v>84</v>
      </c>
      <c r="AV234" s="13" t="s">
        <v>84</v>
      </c>
      <c r="AW234" s="13" t="s">
        <v>31</v>
      </c>
      <c r="AX234" s="13" t="s">
        <v>74</v>
      </c>
      <c r="AY234" s="263" t="s">
        <v>125</v>
      </c>
    </row>
    <row r="235" s="13" customFormat="1">
      <c r="A235" s="13"/>
      <c r="B235" s="253"/>
      <c r="C235" s="254"/>
      <c r="D235" s="248" t="s">
        <v>138</v>
      </c>
      <c r="E235" s="255" t="s">
        <v>1</v>
      </c>
      <c r="F235" s="256" t="s">
        <v>976</v>
      </c>
      <c r="G235" s="254"/>
      <c r="H235" s="257">
        <v>42.799999999999997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3" t="s">
        <v>138</v>
      </c>
      <c r="AU235" s="263" t="s">
        <v>84</v>
      </c>
      <c r="AV235" s="13" t="s">
        <v>84</v>
      </c>
      <c r="AW235" s="13" t="s">
        <v>31</v>
      </c>
      <c r="AX235" s="13" t="s">
        <v>74</v>
      </c>
      <c r="AY235" s="263" t="s">
        <v>125</v>
      </c>
    </row>
    <row r="236" s="13" customFormat="1">
      <c r="A236" s="13"/>
      <c r="B236" s="253"/>
      <c r="C236" s="254"/>
      <c r="D236" s="248" t="s">
        <v>138</v>
      </c>
      <c r="E236" s="255" t="s">
        <v>1</v>
      </c>
      <c r="F236" s="256" t="s">
        <v>977</v>
      </c>
      <c r="G236" s="254"/>
      <c r="H236" s="257">
        <v>44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3" t="s">
        <v>138</v>
      </c>
      <c r="AU236" s="263" t="s">
        <v>84</v>
      </c>
      <c r="AV236" s="13" t="s">
        <v>84</v>
      </c>
      <c r="AW236" s="13" t="s">
        <v>31</v>
      </c>
      <c r="AX236" s="13" t="s">
        <v>74</v>
      </c>
      <c r="AY236" s="263" t="s">
        <v>125</v>
      </c>
    </row>
    <row r="237" s="13" customFormat="1">
      <c r="A237" s="13"/>
      <c r="B237" s="253"/>
      <c r="C237" s="254"/>
      <c r="D237" s="248" t="s">
        <v>138</v>
      </c>
      <c r="E237" s="255" t="s">
        <v>1</v>
      </c>
      <c r="F237" s="256" t="s">
        <v>978</v>
      </c>
      <c r="G237" s="254"/>
      <c r="H237" s="257">
        <v>44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3" t="s">
        <v>138</v>
      </c>
      <c r="AU237" s="263" t="s">
        <v>84</v>
      </c>
      <c r="AV237" s="13" t="s">
        <v>84</v>
      </c>
      <c r="AW237" s="13" t="s">
        <v>31</v>
      </c>
      <c r="AX237" s="13" t="s">
        <v>74</v>
      </c>
      <c r="AY237" s="263" t="s">
        <v>125</v>
      </c>
    </row>
    <row r="238" s="15" customFormat="1">
      <c r="A238" s="15"/>
      <c r="B238" s="279"/>
      <c r="C238" s="280"/>
      <c r="D238" s="248" t="s">
        <v>138</v>
      </c>
      <c r="E238" s="281" t="s">
        <v>1</v>
      </c>
      <c r="F238" s="282" t="s">
        <v>262</v>
      </c>
      <c r="G238" s="280"/>
      <c r="H238" s="283">
        <v>463.20000000000005</v>
      </c>
      <c r="I238" s="284"/>
      <c r="J238" s="280"/>
      <c r="K238" s="280"/>
      <c r="L238" s="285"/>
      <c r="M238" s="286"/>
      <c r="N238" s="287"/>
      <c r="O238" s="287"/>
      <c r="P238" s="287"/>
      <c r="Q238" s="287"/>
      <c r="R238" s="287"/>
      <c r="S238" s="287"/>
      <c r="T238" s="288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89" t="s">
        <v>138</v>
      </c>
      <c r="AU238" s="289" t="s">
        <v>84</v>
      </c>
      <c r="AV238" s="15" t="s">
        <v>145</v>
      </c>
      <c r="AW238" s="15" t="s">
        <v>31</v>
      </c>
      <c r="AX238" s="15" t="s">
        <v>74</v>
      </c>
      <c r="AY238" s="289" t="s">
        <v>125</v>
      </c>
    </row>
    <row r="239" s="14" customFormat="1">
      <c r="A239" s="14"/>
      <c r="B239" s="264"/>
      <c r="C239" s="265"/>
      <c r="D239" s="248" t="s">
        <v>138</v>
      </c>
      <c r="E239" s="266" t="s">
        <v>837</v>
      </c>
      <c r="F239" s="267" t="s">
        <v>152</v>
      </c>
      <c r="G239" s="265"/>
      <c r="H239" s="268">
        <v>690.89999999999986</v>
      </c>
      <c r="I239" s="269"/>
      <c r="J239" s="265"/>
      <c r="K239" s="265"/>
      <c r="L239" s="270"/>
      <c r="M239" s="271"/>
      <c r="N239" s="272"/>
      <c r="O239" s="272"/>
      <c r="P239" s="272"/>
      <c r="Q239" s="272"/>
      <c r="R239" s="272"/>
      <c r="S239" s="272"/>
      <c r="T239" s="27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4" t="s">
        <v>138</v>
      </c>
      <c r="AU239" s="274" t="s">
        <v>84</v>
      </c>
      <c r="AV239" s="14" t="s">
        <v>153</v>
      </c>
      <c r="AW239" s="14" t="s">
        <v>31</v>
      </c>
      <c r="AX239" s="14" t="s">
        <v>82</v>
      </c>
      <c r="AY239" s="274" t="s">
        <v>125</v>
      </c>
    </row>
    <row r="240" s="2" customFormat="1" ht="16.5" customHeight="1">
      <c r="A240" s="38"/>
      <c r="B240" s="39"/>
      <c r="C240" s="235" t="s">
        <v>8</v>
      </c>
      <c r="D240" s="235" t="s">
        <v>128</v>
      </c>
      <c r="E240" s="236" t="s">
        <v>979</v>
      </c>
      <c r="F240" s="237" t="s">
        <v>980</v>
      </c>
      <c r="G240" s="238" t="s">
        <v>245</v>
      </c>
      <c r="H240" s="239">
        <v>690.89999999999998</v>
      </c>
      <c r="I240" s="240"/>
      <c r="J240" s="241">
        <f>ROUND(I240*H240,2)</f>
        <v>0</v>
      </c>
      <c r="K240" s="237" t="s">
        <v>132</v>
      </c>
      <c r="L240" s="44"/>
      <c r="M240" s="242" t="s">
        <v>1</v>
      </c>
      <c r="N240" s="243" t="s">
        <v>39</v>
      </c>
      <c r="O240" s="91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6" t="s">
        <v>153</v>
      </c>
      <c r="AT240" s="246" t="s">
        <v>128</v>
      </c>
      <c r="AU240" s="246" t="s">
        <v>84</v>
      </c>
      <c r="AY240" s="17" t="s">
        <v>125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17" t="s">
        <v>82</v>
      </c>
      <c r="BK240" s="247">
        <f>ROUND(I240*H240,2)</f>
        <v>0</v>
      </c>
      <c r="BL240" s="17" t="s">
        <v>153</v>
      </c>
      <c r="BM240" s="246" t="s">
        <v>981</v>
      </c>
    </row>
    <row r="241" s="2" customFormat="1">
      <c r="A241" s="38"/>
      <c r="B241" s="39"/>
      <c r="C241" s="40"/>
      <c r="D241" s="248" t="s">
        <v>135</v>
      </c>
      <c r="E241" s="40"/>
      <c r="F241" s="249" t="s">
        <v>982</v>
      </c>
      <c r="G241" s="40"/>
      <c r="H241" s="40"/>
      <c r="I241" s="144"/>
      <c r="J241" s="40"/>
      <c r="K241" s="40"/>
      <c r="L241" s="44"/>
      <c r="M241" s="250"/>
      <c r="N241" s="251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135</v>
      </c>
      <c r="AU241" s="17" t="s">
        <v>84</v>
      </c>
    </row>
    <row r="242" s="13" customFormat="1">
      <c r="A242" s="13"/>
      <c r="B242" s="253"/>
      <c r="C242" s="254"/>
      <c r="D242" s="248" t="s">
        <v>138</v>
      </c>
      <c r="E242" s="255" t="s">
        <v>1</v>
      </c>
      <c r="F242" s="256" t="s">
        <v>837</v>
      </c>
      <c r="G242" s="254"/>
      <c r="H242" s="257">
        <v>690.89999999999998</v>
      </c>
      <c r="I242" s="258"/>
      <c r="J242" s="254"/>
      <c r="K242" s="254"/>
      <c r="L242" s="259"/>
      <c r="M242" s="260"/>
      <c r="N242" s="261"/>
      <c r="O242" s="261"/>
      <c r="P242" s="261"/>
      <c r="Q242" s="261"/>
      <c r="R242" s="261"/>
      <c r="S242" s="261"/>
      <c r="T242" s="26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3" t="s">
        <v>138</v>
      </c>
      <c r="AU242" s="263" t="s">
        <v>84</v>
      </c>
      <c r="AV242" s="13" t="s">
        <v>84</v>
      </c>
      <c r="AW242" s="13" t="s">
        <v>31</v>
      </c>
      <c r="AX242" s="13" t="s">
        <v>82</v>
      </c>
      <c r="AY242" s="263" t="s">
        <v>125</v>
      </c>
    </row>
    <row r="243" s="2" customFormat="1" ht="16.5" customHeight="1">
      <c r="A243" s="38"/>
      <c r="B243" s="39"/>
      <c r="C243" s="235" t="s">
        <v>221</v>
      </c>
      <c r="D243" s="235" t="s">
        <v>128</v>
      </c>
      <c r="E243" s="236" t="s">
        <v>983</v>
      </c>
      <c r="F243" s="237" t="s">
        <v>984</v>
      </c>
      <c r="G243" s="238" t="s">
        <v>303</v>
      </c>
      <c r="H243" s="239">
        <v>690.89999999999998</v>
      </c>
      <c r="I243" s="240"/>
      <c r="J243" s="241">
        <f>ROUND(I243*H243,2)</f>
        <v>0</v>
      </c>
      <c r="K243" s="237" t="s">
        <v>132</v>
      </c>
      <c r="L243" s="44"/>
      <c r="M243" s="242" t="s">
        <v>1</v>
      </c>
      <c r="N243" s="243" t="s">
        <v>39</v>
      </c>
      <c r="O243" s="91"/>
      <c r="P243" s="244">
        <f>O243*H243</f>
        <v>0</v>
      </c>
      <c r="Q243" s="244">
        <v>0.0027499999999999998</v>
      </c>
      <c r="R243" s="244">
        <f>Q243*H243</f>
        <v>1.8999749999999998</v>
      </c>
      <c r="S243" s="244">
        <v>0</v>
      </c>
      <c r="T243" s="24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6" t="s">
        <v>153</v>
      </c>
      <c r="AT243" s="246" t="s">
        <v>128</v>
      </c>
      <c r="AU243" s="246" t="s">
        <v>84</v>
      </c>
      <c r="AY243" s="17" t="s">
        <v>125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17" t="s">
        <v>82</v>
      </c>
      <c r="BK243" s="247">
        <f>ROUND(I243*H243,2)</f>
        <v>0</v>
      </c>
      <c r="BL243" s="17" t="s">
        <v>153</v>
      </c>
      <c r="BM243" s="246" t="s">
        <v>985</v>
      </c>
    </row>
    <row r="244" s="2" customFormat="1">
      <c r="A244" s="38"/>
      <c r="B244" s="39"/>
      <c r="C244" s="40"/>
      <c r="D244" s="248" t="s">
        <v>135</v>
      </c>
      <c r="E244" s="40"/>
      <c r="F244" s="249" t="s">
        <v>986</v>
      </c>
      <c r="G244" s="40"/>
      <c r="H244" s="40"/>
      <c r="I244" s="144"/>
      <c r="J244" s="40"/>
      <c r="K244" s="40"/>
      <c r="L244" s="44"/>
      <c r="M244" s="250"/>
      <c r="N244" s="251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135</v>
      </c>
      <c r="AU244" s="17" t="s">
        <v>84</v>
      </c>
    </row>
    <row r="245" s="2" customFormat="1">
      <c r="A245" s="38"/>
      <c r="B245" s="39"/>
      <c r="C245" s="40"/>
      <c r="D245" s="248" t="s">
        <v>136</v>
      </c>
      <c r="E245" s="40"/>
      <c r="F245" s="252" t="s">
        <v>987</v>
      </c>
      <c r="G245" s="40"/>
      <c r="H245" s="40"/>
      <c r="I245" s="144"/>
      <c r="J245" s="40"/>
      <c r="K245" s="40"/>
      <c r="L245" s="44"/>
      <c r="M245" s="250"/>
      <c r="N245" s="251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136</v>
      </c>
      <c r="AU245" s="17" t="s">
        <v>84</v>
      </c>
    </row>
    <row r="246" s="13" customFormat="1">
      <c r="A246" s="13"/>
      <c r="B246" s="253"/>
      <c r="C246" s="254"/>
      <c r="D246" s="248" t="s">
        <v>138</v>
      </c>
      <c r="E246" s="255" t="s">
        <v>1</v>
      </c>
      <c r="F246" s="256" t="s">
        <v>837</v>
      </c>
      <c r="G246" s="254"/>
      <c r="H246" s="257">
        <v>690.89999999999998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3" t="s">
        <v>138</v>
      </c>
      <c r="AU246" s="263" t="s">
        <v>84</v>
      </c>
      <c r="AV246" s="13" t="s">
        <v>84</v>
      </c>
      <c r="AW246" s="13" t="s">
        <v>31</v>
      </c>
      <c r="AX246" s="13" t="s">
        <v>82</v>
      </c>
      <c r="AY246" s="263" t="s">
        <v>125</v>
      </c>
    </row>
    <row r="247" s="2" customFormat="1" ht="16.5" customHeight="1">
      <c r="A247" s="38"/>
      <c r="B247" s="39"/>
      <c r="C247" s="235" t="s">
        <v>227</v>
      </c>
      <c r="D247" s="235" t="s">
        <v>128</v>
      </c>
      <c r="E247" s="236" t="s">
        <v>988</v>
      </c>
      <c r="F247" s="237" t="s">
        <v>989</v>
      </c>
      <c r="G247" s="238" t="s">
        <v>303</v>
      </c>
      <c r="H247" s="239">
        <v>690.89999999999998</v>
      </c>
      <c r="I247" s="240"/>
      <c r="J247" s="241">
        <f>ROUND(I247*H247,2)</f>
        <v>0</v>
      </c>
      <c r="K247" s="237" t="s">
        <v>132</v>
      </c>
      <c r="L247" s="44"/>
      <c r="M247" s="242" t="s">
        <v>1</v>
      </c>
      <c r="N247" s="243" t="s">
        <v>39</v>
      </c>
      <c r="O247" s="91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6" t="s">
        <v>153</v>
      </c>
      <c r="AT247" s="246" t="s">
        <v>128</v>
      </c>
      <c r="AU247" s="246" t="s">
        <v>84</v>
      </c>
      <c r="AY247" s="17" t="s">
        <v>125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17" t="s">
        <v>82</v>
      </c>
      <c r="BK247" s="247">
        <f>ROUND(I247*H247,2)</f>
        <v>0</v>
      </c>
      <c r="BL247" s="17" t="s">
        <v>153</v>
      </c>
      <c r="BM247" s="246" t="s">
        <v>990</v>
      </c>
    </row>
    <row r="248" s="2" customFormat="1">
      <c r="A248" s="38"/>
      <c r="B248" s="39"/>
      <c r="C248" s="40"/>
      <c r="D248" s="248" t="s">
        <v>135</v>
      </c>
      <c r="E248" s="40"/>
      <c r="F248" s="249" t="s">
        <v>991</v>
      </c>
      <c r="G248" s="40"/>
      <c r="H248" s="40"/>
      <c r="I248" s="144"/>
      <c r="J248" s="40"/>
      <c r="K248" s="40"/>
      <c r="L248" s="44"/>
      <c r="M248" s="250"/>
      <c r="N248" s="251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135</v>
      </c>
      <c r="AU248" s="17" t="s">
        <v>84</v>
      </c>
    </row>
    <row r="249" s="13" customFormat="1">
      <c r="A249" s="13"/>
      <c r="B249" s="253"/>
      <c r="C249" s="254"/>
      <c r="D249" s="248" t="s">
        <v>138</v>
      </c>
      <c r="E249" s="255" t="s">
        <v>1</v>
      </c>
      <c r="F249" s="256" t="s">
        <v>837</v>
      </c>
      <c r="G249" s="254"/>
      <c r="H249" s="257">
        <v>690.89999999999998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3" t="s">
        <v>138</v>
      </c>
      <c r="AU249" s="263" t="s">
        <v>84</v>
      </c>
      <c r="AV249" s="13" t="s">
        <v>84</v>
      </c>
      <c r="AW249" s="13" t="s">
        <v>31</v>
      </c>
      <c r="AX249" s="13" t="s">
        <v>82</v>
      </c>
      <c r="AY249" s="263" t="s">
        <v>125</v>
      </c>
    </row>
    <row r="250" s="2" customFormat="1" ht="16.5" customHeight="1">
      <c r="A250" s="38"/>
      <c r="B250" s="39"/>
      <c r="C250" s="235" t="s">
        <v>336</v>
      </c>
      <c r="D250" s="235" t="s">
        <v>128</v>
      </c>
      <c r="E250" s="236" t="s">
        <v>992</v>
      </c>
      <c r="F250" s="237" t="s">
        <v>993</v>
      </c>
      <c r="G250" s="238" t="s">
        <v>303</v>
      </c>
      <c r="H250" s="239">
        <v>690.89999999999998</v>
      </c>
      <c r="I250" s="240"/>
      <c r="J250" s="241">
        <f>ROUND(I250*H250,2)</f>
        <v>0</v>
      </c>
      <c r="K250" s="237" t="s">
        <v>132</v>
      </c>
      <c r="L250" s="44"/>
      <c r="M250" s="242" t="s">
        <v>1</v>
      </c>
      <c r="N250" s="243" t="s">
        <v>39</v>
      </c>
      <c r="O250" s="91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6" t="s">
        <v>153</v>
      </c>
      <c r="AT250" s="246" t="s">
        <v>128</v>
      </c>
      <c r="AU250" s="246" t="s">
        <v>84</v>
      </c>
      <c r="AY250" s="17" t="s">
        <v>125</v>
      </c>
      <c r="BE250" s="247">
        <f>IF(N250="základní",J250,0)</f>
        <v>0</v>
      </c>
      <c r="BF250" s="247">
        <f>IF(N250="snížená",J250,0)</f>
        <v>0</v>
      </c>
      <c r="BG250" s="247">
        <f>IF(N250="zákl. přenesená",J250,0)</f>
        <v>0</v>
      </c>
      <c r="BH250" s="247">
        <f>IF(N250="sníž. přenesená",J250,0)</f>
        <v>0</v>
      </c>
      <c r="BI250" s="247">
        <f>IF(N250="nulová",J250,0)</f>
        <v>0</v>
      </c>
      <c r="BJ250" s="17" t="s">
        <v>82</v>
      </c>
      <c r="BK250" s="247">
        <f>ROUND(I250*H250,2)</f>
        <v>0</v>
      </c>
      <c r="BL250" s="17" t="s">
        <v>153</v>
      </c>
      <c r="BM250" s="246" t="s">
        <v>994</v>
      </c>
    </row>
    <row r="251" s="2" customFormat="1">
      <c r="A251" s="38"/>
      <c r="B251" s="39"/>
      <c r="C251" s="40"/>
      <c r="D251" s="248" t="s">
        <v>135</v>
      </c>
      <c r="E251" s="40"/>
      <c r="F251" s="249" t="s">
        <v>995</v>
      </c>
      <c r="G251" s="40"/>
      <c r="H251" s="40"/>
      <c r="I251" s="144"/>
      <c r="J251" s="40"/>
      <c r="K251" s="40"/>
      <c r="L251" s="44"/>
      <c r="M251" s="250"/>
      <c r="N251" s="251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135</v>
      </c>
      <c r="AU251" s="17" t="s">
        <v>84</v>
      </c>
    </row>
    <row r="252" s="13" customFormat="1">
      <c r="A252" s="13"/>
      <c r="B252" s="253"/>
      <c r="C252" s="254"/>
      <c r="D252" s="248" t="s">
        <v>138</v>
      </c>
      <c r="E252" s="255" t="s">
        <v>1</v>
      </c>
      <c r="F252" s="256" t="s">
        <v>837</v>
      </c>
      <c r="G252" s="254"/>
      <c r="H252" s="257">
        <v>690.89999999999998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3" t="s">
        <v>138</v>
      </c>
      <c r="AU252" s="263" t="s">
        <v>84</v>
      </c>
      <c r="AV252" s="13" t="s">
        <v>84</v>
      </c>
      <c r="AW252" s="13" t="s">
        <v>31</v>
      </c>
      <c r="AX252" s="13" t="s">
        <v>82</v>
      </c>
      <c r="AY252" s="263" t="s">
        <v>125</v>
      </c>
    </row>
    <row r="253" s="2" customFormat="1" ht="16.5" customHeight="1">
      <c r="A253" s="38"/>
      <c r="B253" s="39"/>
      <c r="C253" s="235" t="s">
        <v>341</v>
      </c>
      <c r="D253" s="235" t="s">
        <v>128</v>
      </c>
      <c r="E253" s="236" t="s">
        <v>996</v>
      </c>
      <c r="F253" s="237" t="s">
        <v>997</v>
      </c>
      <c r="G253" s="238" t="s">
        <v>245</v>
      </c>
      <c r="H253" s="239">
        <v>690.89999999999998</v>
      </c>
      <c r="I253" s="240"/>
      <c r="J253" s="241">
        <f>ROUND(I253*H253,2)</f>
        <v>0</v>
      </c>
      <c r="K253" s="237" t="s">
        <v>132</v>
      </c>
      <c r="L253" s="44"/>
      <c r="M253" s="242" t="s">
        <v>1</v>
      </c>
      <c r="N253" s="243" t="s">
        <v>39</v>
      </c>
      <c r="O253" s="91"/>
      <c r="P253" s="244">
        <f>O253*H253</f>
        <v>0</v>
      </c>
      <c r="Q253" s="244">
        <v>0.00063000000000000003</v>
      </c>
      <c r="R253" s="244">
        <f>Q253*H253</f>
        <v>0.43526700000000002</v>
      </c>
      <c r="S253" s="244">
        <v>0</v>
      </c>
      <c r="T253" s="24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6" t="s">
        <v>153</v>
      </c>
      <c r="AT253" s="246" t="s">
        <v>128</v>
      </c>
      <c r="AU253" s="246" t="s">
        <v>84</v>
      </c>
      <c r="AY253" s="17" t="s">
        <v>125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17" t="s">
        <v>82</v>
      </c>
      <c r="BK253" s="247">
        <f>ROUND(I253*H253,2)</f>
        <v>0</v>
      </c>
      <c r="BL253" s="17" t="s">
        <v>153</v>
      </c>
      <c r="BM253" s="246" t="s">
        <v>998</v>
      </c>
    </row>
    <row r="254" s="2" customFormat="1">
      <c r="A254" s="38"/>
      <c r="B254" s="39"/>
      <c r="C254" s="40"/>
      <c r="D254" s="248" t="s">
        <v>135</v>
      </c>
      <c r="E254" s="40"/>
      <c r="F254" s="249" t="s">
        <v>999</v>
      </c>
      <c r="G254" s="40"/>
      <c r="H254" s="40"/>
      <c r="I254" s="144"/>
      <c r="J254" s="40"/>
      <c r="K254" s="40"/>
      <c r="L254" s="44"/>
      <c r="M254" s="250"/>
      <c r="N254" s="251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135</v>
      </c>
      <c r="AU254" s="17" t="s">
        <v>84</v>
      </c>
    </row>
    <row r="255" s="13" customFormat="1">
      <c r="A255" s="13"/>
      <c r="B255" s="253"/>
      <c r="C255" s="254"/>
      <c r="D255" s="248" t="s">
        <v>138</v>
      </c>
      <c r="E255" s="255" t="s">
        <v>1</v>
      </c>
      <c r="F255" s="256" t="s">
        <v>837</v>
      </c>
      <c r="G255" s="254"/>
      <c r="H255" s="257">
        <v>690.89999999999998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3" t="s">
        <v>138</v>
      </c>
      <c r="AU255" s="263" t="s">
        <v>84</v>
      </c>
      <c r="AV255" s="13" t="s">
        <v>84</v>
      </c>
      <c r="AW255" s="13" t="s">
        <v>31</v>
      </c>
      <c r="AX255" s="13" t="s">
        <v>82</v>
      </c>
      <c r="AY255" s="263" t="s">
        <v>125</v>
      </c>
    </row>
    <row r="256" s="2" customFormat="1" ht="16.5" customHeight="1">
      <c r="A256" s="38"/>
      <c r="B256" s="39"/>
      <c r="C256" s="235" t="s">
        <v>347</v>
      </c>
      <c r="D256" s="235" t="s">
        <v>128</v>
      </c>
      <c r="E256" s="236" t="s">
        <v>1000</v>
      </c>
      <c r="F256" s="237" t="s">
        <v>1001</v>
      </c>
      <c r="G256" s="238" t="s">
        <v>245</v>
      </c>
      <c r="H256" s="239">
        <v>690.89999999999998</v>
      </c>
      <c r="I256" s="240"/>
      <c r="J256" s="241">
        <f>ROUND(I256*H256,2)</f>
        <v>0</v>
      </c>
      <c r="K256" s="237" t="s">
        <v>132</v>
      </c>
      <c r="L256" s="44"/>
      <c r="M256" s="242" t="s">
        <v>1</v>
      </c>
      <c r="N256" s="243" t="s">
        <v>39</v>
      </c>
      <c r="O256" s="91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6" t="s">
        <v>153</v>
      </c>
      <c r="AT256" s="246" t="s">
        <v>128</v>
      </c>
      <c r="AU256" s="246" t="s">
        <v>84</v>
      </c>
      <c r="AY256" s="17" t="s">
        <v>125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17" t="s">
        <v>82</v>
      </c>
      <c r="BK256" s="247">
        <f>ROUND(I256*H256,2)</f>
        <v>0</v>
      </c>
      <c r="BL256" s="17" t="s">
        <v>153</v>
      </c>
      <c r="BM256" s="246" t="s">
        <v>1002</v>
      </c>
    </row>
    <row r="257" s="2" customFormat="1">
      <c r="A257" s="38"/>
      <c r="B257" s="39"/>
      <c r="C257" s="40"/>
      <c r="D257" s="248" t="s">
        <v>135</v>
      </c>
      <c r="E257" s="40"/>
      <c r="F257" s="249" t="s">
        <v>1003</v>
      </c>
      <c r="G257" s="40"/>
      <c r="H257" s="40"/>
      <c r="I257" s="144"/>
      <c r="J257" s="40"/>
      <c r="K257" s="40"/>
      <c r="L257" s="44"/>
      <c r="M257" s="250"/>
      <c r="N257" s="251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135</v>
      </c>
      <c r="AU257" s="17" t="s">
        <v>84</v>
      </c>
    </row>
    <row r="258" s="13" customFormat="1">
      <c r="A258" s="13"/>
      <c r="B258" s="253"/>
      <c r="C258" s="254"/>
      <c r="D258" s="248" t="s">
        <v>138</v>
      </c>
      <c r="E258" s="255" t="s">
        <v>1</v>
      </c>
      <c r="F258" s="256" t="s">
        <v>837</v>
      </c>
      <c r="G258" s="254"/>
      <c r="H258" s="257">
        <v>690.89999999999998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3" t="s">
        <v>138</v>
      </c>
      <c r="AU258" s="263" t="s">
        <v>84</v>
      </c>
      <c r="AV258" s="13" t="s">
        <v>84</v>
      </c>
      <c r="AW258" s="13" t="s">
        <v>31</v>
      </c>
      <c r="AX258" s="13" t="s">
        <v>82</v>
      </c>
      <c r="AY258" s="263" t="s">
        <v>125</v>
      </c>
    </row>
    <row r="259" s="2" customFormat="1" ht="21.75" customHeight="1">
      <c r="A259" s="38"/>
      <c r="B259" s="39"/>
      <c r="C259" s="235" t="s">
        <v>7</v>
      </c>
      <c r="D259" s="235" t="s">
        <v>128</v>
      </c>
      <c r="E259" s="236" t="s">
        <v>1004</v>
      </c>
      <c r="F259" s="237" t="s">
        <v>1005</v>
      </c>
      <c r="G259" s="238" t="s">
        <v>245</v>
      </c>
      <c r="H259" s="239">
        <v>911.5</v>
      </c>
      <c r="I259" s="240"/>
      <c r="J259" s="241">
        <f>ROUND(I259*H259,2)</f>
        <v>0</v>
      </c>
      <c r="K259" s="237" t="s">
        <v>132</v>
      </c>
      <c r="L259" s="44"/>
      <c r="M259" s="242" t="s">
        <v>1</v>
      </c>
      <c r="N259" s="243" t="s">
        <v>39</v>
      </c>
      <c r="O259" s="91"/>
      <c r="P259" s="244">
        <f>O259*H259</f>
        <v>0</v>
      </c>
      <c r="Q259" s="244">
        <v>0.00496</v>
      </c>
      <c r="R259" s="244">
        <f>Q259*H259</f>
        <v>4.5210400000000002</v>
      </c>
      <c r="S259" s="244">
        <v>0</v>
      </c>
      <c r="T259" s="24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6" t="s">
        <v>153</v>
      </c>
      <c r="AT259" s="246" t="s">
        <v>128</v>
      </c>
      <c r="AU259" s="246" t="s">
        <v>84</v>
      </c>
      <c r="AY259" s="17" t="s">
        <v>125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17" t="s">
        <v>82</v>
      </c>
      <c r="BK259" s="247">
        <f>ROUND(I259*H259,2)</f>
        <v>0</v>
      </c>
      <c r="BL259" s="17" t="s">
        <v>153</v>
      </c>
      <c r="BM259" s="246" t="s">
        <v>1006</v>
      </c>
    </row>
    <row r="260" s="2" customFormat="1">
      <c r="A260" s="38"/>
      <c r="B260" s="39"/>
      <c r="C260" s="40"/>
      <c r="D260" s="248" t="s">
        <v>135</v>
      </c>
      <c r="E260" s="40"/>
      <c r="F260" s="249" t="s">
        <v>1007</v>
      </c>
      <c r="G260" s="40"/>
      <c r="H260" s="40"/>
      <c r="I260" s="144"/>
      <c r="J260" s="40"/>
      <c r="K260" s="40"/>
      <c r="L260" s="44"/>
      <c r="M260" s="250"/>
      <c r="N260" s="251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135</v>
      </c>
      <c r="AU260" s="17" t="s">
        <v>84</v>
      </c>
    </row>
    <row r="261" s="13" customFormat="1">
      <c r="A261" s="13"/>
      <c r="B261" s="253"/>
      <c r="C261" s="254"/>
      <c r="D261" s="248" t="s">
        <v>138</v>
      </c>
      <c r="E261" s="255" t="s">
        <v>1</v>
      </c>
      <c r="F261" s="256" t="s">
        <v>1008</v>
      </c>
      <c r="G261" s="254"/>
      <c r="H261" s="257">
        <v>42.5</v>
      </c>
      <c r="I261" s="258"/>
      <c r="J261" s="254"/>
      <c r="K261" s="254"/>
      <c r="L261" s="259"/>
      <c r="M261" s="260"/>
      <c r="N261" s="261"/>
      <c r="O261" s="261"/>
      <c r="P261" s="261"/>
      <c r="Q261" s="261"/>
      <c r="R261" s="261"/>
      <c r="S261" s="261"/>
      <c r="T261" s="26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3" t="s">
        <v>138</v>
      </c>
      <c r="AU261" s="263" t="s">
        <v>84</v>
      </c>
      <c r="AV261" s="13" t="s">
        <v>84</v>
      </c>
      <c r="AW261" s="13" t="s">
        <v>31</v>
      </c>
      <c r="AX261" s="13" t="s">
        <v>74</v>
      </c>
      <c r="AY261" s="263" t="s">
        <v>125</v>
      </c>
    </row>
    <row r="262" s="13" customFormat="1">
      <c r="A262" s="13"/>
      <c r="B262" s="253"/>
      <c r="C262" s="254"/>
      <c r="D262" s="248" t="s">
        <v>138</v>
      </c>
      <c r="E262" s="255" t="s">
        <v>1</v>
      </c>
      <c r="F262" s="256" t="s">
        <v>1009</v>
      </c>
      <c r="G262" s="254"/>
      <c r="H262" s="257">
        <v>42.5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3" t="s">
        <v>138</v>
      </c>
      <c r="AU262" s="263" t="s">
        <v>84</v>
      </c>
      <c r="AV262" s="13" t="s">
        <v>84</v>
      </c>
      <c r="AW262" s="13" t="s">
        <v>31</v>
      </c>
      <c r="AX262" s="13" t="s">
        <v>74</v>
      </c>
      <c r="AY262" s="263" t="s">
        <v>125</v>
      </c>
    </row>
    <row r="263" s="13" customFormat="1">
      <c r="A263" s="13"/>
      <c r="B263" s="253"/>
      <c r="C263" s="254"/>
      <c r="D263" s="248" t="s">
        <v>138</v>
      </c>
      <c r="E263" s="255" t="s">
        <v>1</v>
      </c>
      <c r="F263" s="256" t="s">
        <v>1010</v>
      </c>
      <c r="G263" s="254"/>
      <c r="H263" s="257">
        <v>42.5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3" t="s">
        <v>138</v>
      </c>
      <c r="AU263" s="263" t="s">
        <v>84</v>
      </c>
      <c r="AV263" s="13" t="s">
        <v>84</v>
      </c>
      <c r="AW263" s="13" t="s">
        <v>31</v>
      </c>
      <c r="AX263" s="13" t="s">
        <v>74</v>
      </c>
      <c r="AY263" s="263" t="s">
        <v>125</v>
      </c>
    </row>
    <row r="264" s="13" customFormat="1">
      <c r="A264" s="13"/>
      <c r="B264" s="253"/>
      <c r="C264" s="254"/>
      <c r="D264" s="248" t="s">
        <v>138</v>
      </c>
      <c r="E264" s="255" t="s">
        <v>1</v>
      </c>
      <c r="F264" s="256" t="s">
        <v>1011</v>
      </c>
      <c r="G264" s="254"/>
      <c r="H264" s="257">
        <v>42.5</v>
      </c>
      <c r="I264" s="258"/>
      <c r="J264" s="254"/>
      <c r="K264" s="254"/>
      <c r="L264" s="259"/>
      <c r="M264" s="260"/>
      <c r="N264" s="261"/>
      <c r="O264" s="261"/>
      <c r="P264" s="261"/>
      <c r="Q264" s="261"/>
      <c r="R264" s="261"/>
      <c r="S264" s="261"/>
      <c r="T264" s="26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3" t="s">
        <v>138</v>
      </c>
      <c r="AU264" s="263" t="s">
        <v>84</v>
      </c>
      <c r="AV264" s="13" t="s">
        <v>84</v>
      </c>
      <c r="AW264" s="13" t="s">
        <v>31</v>
      </c>
      <c r="AX264" s="13" t="s">
        <v>74</v>
      </c>
      <c r="AY264" s="263" t="s">
        <v>125</v>
      </c>
    </row>
    <row r="265" s="13" customFormat="1">
      <c r="A265" s="13"/>
      <c r="B265" s="253"/>
      <c r="C265" s="254"/>
      <c r="D265" s="248" t="s">
        <v>138</v>
      </c>
      <c r="E265" s="255" t="s">
        <v>1</v>
      </c>
      <c r="F265" s="256" t="s">
        <v>1012</v>
      </c>
      <c r="G265" s="254"/>
      <c r="H265" s="257">
        <v>45</v>
      </c>
      <c r="I265" s="258"/>
      <c r="J265" s="254"/>
      <c r="K265" s="254"/>
      <c r="L265" s="259"/>
      <c r="M265" s="260"/>
      <c r="N265" s="261"/>
      <c r="O265" s="261"/>
      <c r="P265" s="261"/>
      <c r="Q265" s="261"/>
      <c r="R265" s="261"/>
      <c r="S265" s="261"/>
      <c r="T265" s="26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3" t="s">
        <v>138</v>
      </c>
      <c r="AU265" s="263" t="s">
        <v>84</v>
      </c>
      <c r="AV265" s="13" t="s">
        <v>84</v>
      </c>
      <c r="AW265" s="13" t="s">
        <v>31</v>
      </c>
      <c r="AX265" s="13" t="s">
        <v>74</v>
      </c>
      <c r="AY265" s="263" t="s">
        <v>125</v>
      </c>
    </row>
    <row r="266" s="13" customFormat="1">
      <c r="A266" s="13"/>
      <c r="B266" s="253"/>
      <c r="C266" s="254"/>
      <c r="D266" s="248" t="s">
        <v>138</v>
      </c>
      <c r="E266" s="255" t="s">
        <v>1</v>
      </c>
      <c r="F266" s="256" t="s">
        <v>1013</v>
      </c>
      <c r="G266" s="254"/>
      <c r="H266" s="257">
        <v>45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3" t="s">
        <v>138</v>
      </c>
      <c r="AU266" s="263" t="s">
        <v>84</v>
      </c>
      <c r="AV266" s="13" t="s">
        <v>84</v>
      </c>
      <c r="AW266" s="13" t="s">
        <v>31</v>
      </c>
      <c r="AX266" s="13" t="s">
        <v>74</v>
      </c>
      <c r="AY266" s="263" t="s">
        <v>125</v>
      </c>
    </row>
    <row r="267" s="13" customFormat="1">
      <c r="A267" s="13"/>
      <c r="B267" s="253"/>
      <c r="C267" s="254"/>
      <c r="D267" s="248" t="s">
        <v>138</v>
      </c>
      <c r="E267" s="255" t="s">
        <v>1</v>
      </c>
      <c r="F267" s="256" t="s">
        <v>1014</v>
      </c>
      <c r="G267" s="254"/>
      <c r="H267" s="257">
        <v>47</v>
      </c>
      <c r="I267" s="258"/>
      <c r="J267" s="254"/>
      <c r="K267" s="254"/>
      <c r="L267" s="259"/>
      <c r="M267" s="260"/>
      <c r="N267" s="261"/>
      <c r="O267" s="261"/>
      <c r="P267" s="261"/>
      <c r="Q267" s="261"/>
      <c r="R267" s="261"/>
      <c r="S267" s="261"/>
      <c r="T267" s="26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3" t="s">
        <v>138</v>
      </c>
      <c r="AU267" s="263" t="s">
        <v>84</v>
      </c>
      <c r="AV267" s="13" t="s">
        <v>84</v>
      </c>
      <c r="AW267" s="13" t="s">
        <v>31</v>
      </c>
      <c r="AX267" s="13" t="s">
        <v>74</v>
      </c>
      <c r="AY267" s="263" t="s">
        <v>125</v>
      </c>
    </row>
    <row r="268" s="13" customFormat="1">
      <c r="A268" s="13"/>
      <c r="B268" s="253"/>
      <c r="C268" s="254"/>
      <c r="D268" s="248" t="s">
        <v>138</v>
      </c>
      <c r="E268" s="255" t="s">
        <v>1</v>
      </c>
      <c r="F268" s="256" t="s">
        <v>1015</v>
      </c>
      <c r="G268" s="254"/>
      <c r="H268" s="257">
        <v>45</v>
      </c>
      <c r="I268" s="258"/>
      <c r="J268" s="254"/>
      <c r="K268" s="254"/>
      <c r="L268" s="259"/>
      <c r="M268" s="260"/>
      <c r="N268" s="261"/>
      <c r="O268" s="261"/>
      <c r="P268" s="261"/>
      <c r="Q268" s="261"/>
      <c r="R268" s="261"/>
      <c r="S268" s="261"/>
      <c r="T268" s="26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3" t="s">
        <v>138</v>
      </c>
      <c r="AU268" s="263" t="s">
        <v>84</v>
      </c>
      <c r="AV268" s="13" t="s">
        <v>84</v>
      </c>
      <c r="AW268" s="13" t="s">
        <v>31</v>
      </c>
      <c r="AX268" s="13" t="s">
        <v>74</v>
      </c>
      <c r="AY268" s="263" t="s">
        <v>125</v>
      </c>
    </row>
    <row r="269" s="13" customFormat="1">
      <c r="A269" s="13"/>
      <c r="B269" s="253"/>
      <c r="C269" s="254"/>
      <c r="D269" s="248" t="s">
        <v>138</v>
      </c>
      <c r="E269" s="255" t="s">
        <v>1</v>
      </c>
      <c r="F269" s="256" t="s">
        <v>1016</v>
      </c>
      <c r="G269" s="254"/>
      <c r="H269" s="257">
        <v>45</v>
      </c>
      <c r="I269" s="258"/>
      <c r="J269" s="254"/>
      <c r="K269" s="254"/>
      <c r="L269" s="259"/>
      <c r="M269" s="260"/>
      <c r="N269" s="261"/>
      <c r="O269" s="261"/>
      <c r="P269" s="261"/>
      <c r="Q269" s="261"/>
      <c r="R269" s="261"/>
      <c r="S269" s="261"/>
      <c r="T269" s="26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3" t="s">
        <v>138</v>
      </c>
      <c r="AU269" s="263" t="s">
        <v>84</v>
      </c>
      <c r="AV269" s="13" t="s">
        <v>84</v>
      </c>
      <c r="AW269" s="13" t="s">
        <v>31</v>
      </c>
      <c r="AX269" s="13" t="s">
        <v>74</v>
      </c>
      <c r="AY269" s="263" t="s">
        <v>125</v>
      </c>
    </row>
    <row r="270" s="13" customFormat="1">
      <c r="A270" s="13"/>
      <c r="B270" s="253"/>
      <c r="C270" s="254"/>
      <c r="D270" s="248" t="s">
        <v>138</v>
      </c>
      <c r="E270" s="255" t="s">
        <v>1</v>
      </c>
      <c r="F270" s="256" t="s">
        <v>1017</v>
      </c>
      <c r="G270" s="254"/>
      <c r="H270" s="257">
        <v>48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3" t="s">
        <v>138</v>
      </c>
      <c r="AU270" s="263" t="s">
        <v>84</v>
      </c>
      <c r="AV270" s="13" t="s">
        <v>84</v>
      </c>
      <c r="AW270" s="13" t="s">
        <v>31</v>
      </c>
      <c r="AX270" s="13" t="s">
        <v>74</v>
      </c>
      <c r="AY270" s="263" t="s">
        <v>125</v>
      </c>
    </row>
    <row r="271" s="13" customFormat="1">
      <c r="A271" s="13"/>
      <c r="B271" s="253"/>
      <c r="C271" s="254"/>
      <c r="D271" s="248" t="s">
        <v>138</v>
      </c>
      <c r="E271" s="255" t="s">
        <v>1</v>
      </c>
      <c r="F271" s="256" t="s">
        <v>1018</v>
      </c>
      <c r="G271" s="254"/>
      <c r="H271" s="257">
        <v>48</v>
      </c>
      <c r="I271" s="258"/>
      <c r="J271" s="254"/>
      <c r="K271" s="254"/>
      <c r="L271" s="259"/>
      <c r="M271" s="260"/>
      <c r="N271" s="261"/>
      <c r="O271" s="261"/>
      <c r="P271" s="261"/>
      <c r="Q271" s="261"/>
      <c r="R271" s="261"/>
      <c r="S271" s="261"/>
      <c r="T271" s="26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3" t="s">
        <v>138</v>
      </c>
      <c r="AU271" s="263" t="s">
        <v>84</v>
      </c>
      <c r="AV271" s="13" t="s">
        <v>84</v>
      </c>
      <c r="AW271" s="13" t="s">
        <v>31</v>
      </c>
      <c r="AX271" s="13" t="s">
        <v>74</v>
      </c>
      <c r="AY271" s="263" t="s">
        <v>125</v>
      </c>
    </row>
    <row r="272" s="13" customFormat="1">
      <c r="A272" s="13"/>
      <c r="B272" s="253"/>
      <c r="C272" s="254"/>
      <c r="D272" s="248" t="s">
        <v>138</v>
      </c>
      <c r="E272" s="255" t="s">
        <v>1</v>
      </c>
      <c r="F272" s="256" t="s">
        <v>1019</v>
      </c>
      <c r="G272" s="254"/>
      <c r="H272" s="257">
        <v>51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3" t="s">
        <v>138</v>
      </c>
      <c r="AU272" s="263" t="s">
        <v>84</v>
      </c>
      <c r="AV272" s="13" t="s">
        <v>84</v>
      </c>
      <c r="AW272" s="13" t="s">
        <v>31</v>
      </c>
      <c r="AX272" s="13" t="s">
        <v>74</v>
      </c>
      <c r="AY272" s="263" t="s">
        <v>125</v>
      </c>
    </row>
    <row r="273" s="13" customFormat="1">
      <c r="A273" s="13"/>
      <c r="B273" s="253"/>
      <c r="C273" s="254"/>
      <c r="D273" s="248" t="s">
        <v>138</v>
      </c>
      <c r="E273" s="255" t="s">
        <v>1</v>
      </c>
      <c r="F273" s="256" t="s">
        <v>1020</v>
      </c>
      <c r="G273" s="254"/>
      <c r="H273" s="257">
        <v>51</v>
      </c>
      <c r="I273" s="258"/>
      <c r="J273" s="254"/>
      <c r="K273" s="254"/>
      <c r="L273" s="259"/>
      <c r="M273" s="260"/>
      <c r="N273" s="261"/>
      <c r="O273" s="261"/>
      <c r="P273" s="261"/>
      <c r="Q273" s="261"/>
      <c r="R273" s="261"/>
      <c r="S273" s="261"/>
      <c r="T273" s="26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3" t="s">
        <v>138</v>
      </c>
      <c r="AU273" s="263" t="s">
        <v>84</v>
      </c>
      <c r="AV273" s="13" t="s">
        <v>84</v>
      </c>
      <c r="AW273" s="13" t="s">
        <v>31</v>
      </c>
      <c r="AX273" s="13" t="s">
        <v>74</v>
      </c>
      <c r="AY273" s="263" t="s">
        <v>125</v>
      </c>
    </row>
    <row r="274" s="13" customFormat="1">
      <c r="A274" s="13"/>
      <c r="B274" s="253"/>
      <c r="C274" s="254"/>
      <c r="D274" s="248" t="s">
        <v>138</v>
      </c>
      <c r="E274" s="255" t="s">
        <v>1</v>
      </c>
      <c r="F274" s="256" t="s">
        <v>1021</v>
      </c>
      <c r="G274" s="254"/>
      <c r="H274" s="257">
        <v>51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3" t="s">
        <v>138</v>
      </c>
      <c r="AU274" s="263" t="s">
        <v>84</v>
      </c>
      <c r="AV274" s="13" t="s">
        <v>84</v>
      </c>
      <c r="AW274" s="13" t="s">
        <v>31</v>
      </c>
      <c r="AX274" s="13" t="s">
        <v>74</v>
      </c>
      <c r="AY274" s="263" t="s">
        <v>125</v>
      </c>
    </row>
    <row r="275" s="13" customFormat="1">
      <c r="A275" s="13"/>
      <c r="B275" s="253"/>
      <c r="C275" s="254"/>
      <c r="D275" s="248" t="s">
        <v>138</v>
      </c>
      <c r="E275" s="255" t="s">
        <v>1</v>
      </c>
      <c r="F275" s="256" t="s">
        <v>1022</v>
      </c>
      <c r="G275" s="254"/>
      <c r="H275" s="257">
        <v>51</v>
      </c>
      <c r="I275" s="258"/>
      <c r="J275" s="254"/>
      <c r="K275" s="254"/>
      <c r="L275" s="259"/>
      <c r="M275" s="260"/>
      <c r="N275" s="261"/>
      <c r="O275" s="261"/>
      <c r="P275" s="261"/>
      <c r="Q275" s="261"/>
      <c r="R275" s="261"/>
      <c r="S275" s="261"/>
      <c r="T275" s="26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3" t="s">
        <v>138</v>
      </c>
      <c r="AU275" s="263" t="s">
        <v>84</v>
      </c>
      <c r="AV275" s="13" t="s">
        <v>84</v>
      </c>
      <c r="AW275" s="13" t="s">
        <v>31</v>
      </c>
      <c r="AX275" s="13" t="s">
        <v>74</v>
      </c>
      <c r="AY275" s="263" t="s">
        <v>125</v>
      </c>
    </row>
    <row r="276" s="13" customFormat="1">
      <c r="A276" s="13"/>
      <c r="B276" s="253"/>
      <c r="C276" s="254"/>
      <c r="D276" s="248" t="s">
        <v>138</v>
      </c>
      <c r="E276" s="255" t="s">
        <v>1</v>
      </c>
      <c r="F276" s="256" t="s">
        <v>1023</v>
      </c>
      <c r="G276" s="254"/>
      <c r="H276" s="257">
        <v>51</v>
      </c>
      <c r="I276" s="258"/>
      <c r="J276" s="254"/>
      <c r="K276" s="254"/>
      <c r="L276" s="259"/>
      <c r="M276" s="260"/>
      <c r="N276" s="261"/>
      <c r="O276" s="261"/>
      <c r="P276" s="261"/>
      <c r="Q276" s="261"/>
      <c r="R276" s="261"/>
      <c r="S276" s="261"/>
      <c r="T276" s="26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3" t="s">
        <v>138</v>
      </c>
      <c r="AU276" s="263" t="s">
        <v>84</v>
      </c>
      <c r="AV276" s="13" t="s">
        <v>84</v>
      </c>
      <c r="AW276" s="13" t="s">
        <v>31</v>
      </c>
      <c r="AX276" s="13" t="s">
        <v>74</v>
      </c>
      <c r="AY276" s="263" t="s">
        <v>125</v>
      </c>
    </row>
    <row r="277" s="13" customFormat="1">
      <c r="A277" s="13"/>
      <c r="B277" s="253"/>
      <c r="C277" s="254"/>
      <c r="D277" s="248" t="s">
        <v>138</v>
      </c>
      <c r="E277" s="255" t="s">
        <v>1</v>
      </c>
      <c r="F277" s="256" t="s">
        <v>1024</v>
      </c>
      <c r="G277" s="254"/>
      <c r="H277" s="257">
        <v>53.5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3" t="s">
        <v>138</v>
      </c>
      <c r="AU277" s="263" t="s">
        <v>84</v>
      </c>
      <c r="AV277" s="13" t="s">
        <v>84</v>
      </c>
      <c r="AW277" s="13" t="s">
        <v>31</v>
      </c>
      <c r="AX277" s="13" t="s">
        <v>74</v>
      </c>
      <c r="AY277" s="263" t="s">
        <v>125</v>
      </c>
    </row>
    <row r="278" s="13" customFormat="1">
      <c r="A278" s="13"/>
      <c r="B278" s="253"/>
      <c r="C278" s="254"/>
      <c r="D278" s="248" t="s">
        <v>138</v>
      </c>
      <c r="E278" s="255" t="s">
        <v>1</v>
      </c>
      <c r="F278" s="256" t="s">
        <v>1025</v>
      </c>
      <c r="G278" s="254"/>
      <c r="H278" s="257">
        <v>55</v>
      </c>
      <c r="I278" s="258"/>
      <c r="J278" s="254"/>
      <c r="K278" s="254"/>
      <c r="L278" s="259"/>
      <c r="M278" s="260"/>
      <c r="N278" s="261"/>
      <c r="O278" s="261"/>
      <c r="P278" s="261"/>
      <c r="Q278" s="261"/>
      <c r="R278" s="261"/>
      <c r="S278" s="261"/>
      <c r="T278" s="26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3" t="s">
        <v>138</v>
      </c>
      <c r="AU278" s="263" t="s">
        <v>84</v>
      </c>
      <c r="AV278" s="13" t="s">
        <v>84</v>
      </c>
      <c r="AW278" s="13" t="s">
        <v>31</v>
      </c>
      <c r="AX278" s="13" t="s">
        <v>74</v>
      </c>
      <c r="AY278" s="263" t="s">
        <v>125</v>
      </c>
    </row>
    <row r="279" s="13" customFormat="1">
      <c r="A279" s="13"/>
      <c r="B279" s="253"/>
      <c r="C279" s="254"/>
      <c r="D279" s="248" t="s">
        <v>138</v>
      </c>
      <c r="E279" s="255" t="s">
        <v>1</v>
      </c>
      <c r="F279" s="256" t="s">
        <v>1026</v>
      </c>
      <c r="G279" s="254"/>
      <c r="H279" s="257">
        <v>55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3" t="s">
        <v>138</v>
      </c>
      <c r="AU279" s="263" t="s">
        <v>84</v>
      </c>
      <c r="AV279" s="13" t="s">
        <v>84</v>
      </c>
      <c r="AW279" s="13" t="s">
        <v>31</v>
      </c>
      <c r="AX279" s="13" t="s">
        <v>74</v>
      </c>
      <c r="AY279" s="263" t="s">
        <v>125</v>
      </c>
    </row>
    <row r="280" s="14" customFormat="1">
      <c r="A280" s="14"/>
      <c r="B280" s="264"/>
      <c r="C280" s="265"/>
      <c r="D280" s="248" t="s">
        <v>138</v>
      </c>
      <c r="E280" s="266" t="s">
        <v>843</v>
      </c>
      <c r="F280" s="267" t="s">
        <v>152</v>
      </c>
      <c r="G280" s="265"/>
      <c r="H280" s="268">
        <v>911.5</v>
      </c>
      <c r="I280" s="269"/>
      <c r="J280" s="265"/>
      <c r="K280" s="265"/>
      <c r="L280" s="270"/>
      <c r="M280" s="271"/>
      <c r="N280" s="272"/>
      <c r="O280" s="272"/>
      <c r="P280" s="272"/>
      <c r="Q280" s="272"/>
      <c r="R280" s="272"/>
      <c r="S280" s="272"/>
      <c r="T280" s="27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4" t="s">
        <v>138</v>
      </c>
      <c r="AU280" s="274" t="s">
        <v>84</v>
      </c>
      <c r="AV280" s="14" t="s">
        <v>153</v>
      </c>
      <c r="AW280" s="14" t="s">
        <v>31</v>
      </c>
      <c r="AX280" s="14" t="s">
        <v>82</v>
      </c>
      <c r="AY280" s="274" t="s">
        <v>125</v>
      </c>
    </row>
    <row r="281" s="2" customFormat="1" ht="21.75" customHeight="1">
      <c r="A281" s="38"/>
      <c r="B281" s="39"/>
      <c r="C281" s="235" t="s">
        <v>356</v>
      </c>
      <c r="D281" s="235" t="s">
        <v>128</v>
      </c>
      <c r="E281" s="236" t="s">
        <v>1027</v>
      </c>
      <c r="F281" s="237" t="s">
        <v>1028</v>
      </c>
      <c r="G281" s="238" t="s">
        <v>245</v>
      </c>
      <c r="H281" s="239">
        <v>911.5</v>
      </c>
      <c r="I281" s="240"/>
      <c r="J281" s="241">
        <f>ROUND(I281*H281,2)</f>
        <v>0</v>
      </c>
      <c r="K281" s="237" t="s">
        <v>132</v>
      </c>
      <c r="L281" s="44"/>
      <c r="M281" s="242" t="s">
        <v>1</v>
      </c>
      <c r="N281" s="243" t="s">
        <v>39</v>
      </c>
      <c r="O281" s="91"/>
      <c r="P281" s="244">
        <f>O281*H281</f>
        <v>0</v>
      </c>
      <c r="Q281" s="244">
        <v>0</v>
      </c>
      <c r="R281" s="244">
        <f>Q281*H281</f>
        <v>0</v>
      </c>
      <c r="S281" s="244">
        <v>0</v>
      </c>
      <c r="T281" s="24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6" t="s">
        <v>153</v>
      </c>
      <c r="AT281" s="246" t="s">
        <v>128</v>
      </c>
      <c r="AU281" s="246" t="s">
        <v>84</v>
      </c>
      <c r="AY281" s="17" t="s">
        <v>125</v>
      </c>
      <c r="BE281" s="247">
        <f>IF(N281="základní",J281,0)</f>
        <v>0</v>
      </c>
      <c r="BF281" s="247">
        <f>IF(N281="snížená",J281,0)</f>
        <v>0</v>
      </c>
      <c r="BG281" s="247">
        <f>IF(N281="zákl. přenesená",J281,0)</f>
        <v>0</v>
      </c>
      <c r="BH281" s="247">
        <f>IF(N281="sníž. přenesená",J281,0)</f>
        <v>0</v>
      </c>
      <c r="BI281" s="247">
        <f>IF(N281="nulová",J281,0)</f>
        <v>0</v>
      </c>
      <c r="BJ281" s="17" t="s">
        <v>82</v>
      </c>
      <c r="BK281" s="247">
        <f>ROUND(I281*H281,2)</f>
        <v>0</v>
      </c>
      <c r="BL281" s="17" t="s">
        <v>153</v>
      </c>
      <c r="BM281" s="246" t="s">
        <v>1029</v>
      </c>
    </row>
    <row r="282" s="2" customFormat="1">
      <c r="A282" s="38"/>
      <c r="B282" s="39"/>
      <c r="C282" s="40"/>
      <c r="D282" s="248" t="s">
        <v>135</v>
      </c>
      <c r="E282" s="40"/>
      <c r="F282" s="249" t="s">
        <v>1030</v>
      </c>
      <c r="G282" s="40"/>
      <c r="H282" s="40"/>
      <c r="I282" s="144"/>
      <c r="J282" s="40"/>
      <c r="K282" s="40"/>
      <c r="L282" s="44"/>
      <c r="M282" s="250"/>
      <c r="N282" s="251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135</v>
      </c>
      <c r="AU282" s="17" t="s">
        <v>84</v>
      </c>
    </row>
    <row r="283" s="13" customFormat="1">
      <c r="A283" s="13"/>
      <c r="B283" s="253"/>
      <c r="C283" s="254"/>
      <c r="D283" s="248" t="s">
        <v>138</v>
      </c>
      <c r="E283" s="255" t="s">
        <v>1</v>
      </c>
      <c r="F283" s="256" t="s">
        <v>843</v>
      </c>
      <c r="G283" s="254"/>
      <c r="H283" s="257">
        <v>911.5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3" t="s">
        <v>138</v>
      </c>
      <c r="AU283" s="263" t="s">
        <v>84</v>
      </c>
      <c r="AV283" s="13" t="s">
        <v>84</v>
      </c>
      <c r="AW283" s="13" t="s">
        <v>31</v>
      </c>
      <c r="AX283" s="13" t="s">
        <v>82</v>
      </c>
      <c r="AY283" s="263" t="s">
        <v>125</v>
      </c>
    </row>
    <row r="284" s="2" customFormat="1" ht="16.5" customHeight="1">
      <c r="A284" s="38"/>
      <c r="B284" s="39"/>
      <c r="C284" s="235" t="s">
        <v>361</v>
      </c>
      <c r="D284" s="235" t="s">
        <v>128</v>
      </c>
      <c r="E284" s="236" t="s">
        <v>1031</v>
      </c>
      <c r="F284" s="237" t="s">
        <v>1032</v>
      </c>
      <c r="G284" s="238" t="s">
        <v>245</v>
      </c>
      <c r="H284" s="239">
        <v>911.5</v>
      </c>
      <c r="I284" s="240"/>
      <c r="J284" s="241">
        <f>ROUND(I284*H284,2)</f>
        <v>0</v>
      </c>
      <c r="K284" s="237" t="s">
        <v>132</v>
      </c>
      <c r="L284" s="44"/>
      <c r="M284" s="242" t="s">
        <v>1</v>
      </c>
      <c r="N284" s="243" t="s">
        <v>39</v>
      </c>
      <c r="O284" s="91"/>
      <c r="P284" s="244">
        <f>O284*H284</f>
        <v>0</v>
      </c>
      <c r="Q284" s="244">
        <v>0.011690000000000001</v>
      </c>
      <c r="R284" s="244">
        <f>Q284*H284</f>
        <v>10.655435000000001</v>
      </c>
      <c r="S284" s="244">
        <v>0</v>
      </c>
      <c r="T284" s="24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6" t="s">
        <v>153</v>
      </c>
      <c r="AT284" s="246" t="s">
        <v>128</v>
      </c>
      <c r="AU284" s="246" t="s">
        <v>84</v>
      </c>
      <c r="AY284" s="17" t="s">
        <v>125</v>
      </c>
      <c r="BE284" s="247">
        <f>IF(N284="základní",J284,0)</f>
        <v>0</v>
      </c>
      <c r="BF284" s="247">
        <f>IF(N284="snížená",J284,0)</f>
        <v>0</v>
      </c>
      <c r="BG284" s="247">
        <f>IF(N284="zákl. přenesená",J284,0)</f>
        <v>0</v>
      </c>
      <c r="BH284" s="247">
        <f>IF(N284="sníž. přenesená",J284,0)</f>
        <v>0</v>
      </c>
      <c r="BI284" s="247">
        <f>IF(N284="nulová",J284,0)</f>
        <v>0</v>
      </c>
      <c r="BJ284" s="17" t="s">
        <v>82</v>
      </c>
      <c r="BK284" s="247">
        <f>ROUND(I284*H284,2)</f>
        <v>0</v>
      </c>
      <c r="BL284" s="17" t="s">
        <v>153</v>
      </c>
      <c r="BM284" s="246" t="s">
        <v>1033</v>
      </c>
    </row>
    <row r="285" s="2" customFormat="1">
      <c r="A285" s="38"/>
      <c r="B285" s="39"/>
      <c r="C285" s="40"/>
      <c r="D285" s="248" t="s">
        <v>135</v>
      </c>
      <c r="E285" s="40"/>
      <c r="F285" s="249" t="s">
        <v>1034</v>
      </c>
      <c r="G285" s="40"/>
      <c r="H285" s="40"/>
      <c r="I285" s="144"/>
      <c r="J285" s="40"/>
      <c r="K285" s="40"/>
      <c r="L285" s="44"/>
      <c r="M285" s="250"/>
      <c r="N285" s="251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135</v>
      </c>
      <c r="AU285" s="17" t="s">
        <v>84</v>
      </c>
    </row>
    <row r="286" s="13" customFormat="1">
      <c r="A286" s="13"/>
      <c r="B286" s="253"/>
      <c r="C286" s="254"/>
      <c r="D286" s="248" t="s">
        <v>138</v>
      </c>
      <c r="E286" s="255" t="s">
        <v>1</v>
      </c>
      <c r="F286" s="256" t="s">
        <v>843</v>
      </c>
      <c r="G286" s="254"/>
      <c r="H286" s="257">
        <v>911.5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3" t="s">
        <v>138</v>
      </c>
      <c r="AU286" s="263" t="s">
        <v>84</v>
      </c>
      <c r="AV286" s="13" t="s">
        <v>84</v>
      </c>
      <c r="AW286" s="13" t="s">
        <v>31</v>
      </c>
      <c r="AX286" s="13" t="s">
        <v>82</v>
      </c>
      <c r="AY286" s="263" t="s">
        <v>125</v>
      </c>
    </row>
    <row r="287" s="2" customFormat="1" ht="16.5" customHeight="1">
      <c r="A287" s="38"/>
      <c r="B287" s="39"/>
      <c r="C287" s="235" t="s">
        <v>366</v>
      </c>
      <c r="D287" s="235" t="s">
        <v>128</v>
      </c>
      <c r="E287" s="236" t="s">
        <v>1035</v>
      </c>
      <c r="F287" s="237" t="s">
        <v>1036</v>
      </c>
      <c r="G287" s="238" t="s">
        <v>245</v>
      </c>
      <c r="H287" s="239">
        <v>911.5</v>
      </c>
      <c r="I287" s="240"/>
      <c r="J287" s="241">
        <f>ROUND(I287*H287,2)</f>
        <v>0</v>
      </c>
      <c r="K287" s="237" t="s">
        <v>132</v>
      </c>
      <c r="L287" s="44"/>
      <c r="M287" s="242" t="s">
        <v>1</v>
      </c>
      <c r="N287" s="243" t="s">
        <v>39</v>
      </c>
      <c r="O287" s="91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6" t="s">
        <v>153</v>
      </c>
      <c r="AT287" s="246" t="s">
        <v>128</v>
      </c>
      <c r="AU287" s="246" t="s">
        <v>84</v>
      </c>
      <c r="AY287" s="17" t="s">
        <v>125</v>
      </c>
      <c r="BE287" s="247">
        <f>IF(N287="základní",J287,0)</f>
        <v>0</v>
      </c>
      <c r="BF287" s="247">
        <f>IF(N287="snížená",J287,0)</f>
        <v>0</v>
      </c>
      <c r="BG287" s="247">
        <f>IF(N287="zákl. přenesená",J287,0)</f>
        <v>0</v>
      </c>
      <c r="BH287" s="247">
        <f>IF(N287="sníž. přenesená",J287,0)</f>
        <v>0</v>
      </c>
      <c r="BI287" s="247">
        <f>IF(N287="nulová",J287,0)</f>
        <v>0</v>
      </c>
      <c r="BJ287" s="17" t="s">
        <v>82</v>
      </c>
      <c r="BK287" s="247">
        <f>ROUND(I287*H287,2)</f>
        <v>0</v>
      </c>
      <c r="BL287" s="17" t="s">
        <v>153</v>
      </c>
      <c r="BM287" s="246" t="s">
        <v>1037</v>
      </c>
    </row>
    <row r="288" s="2" customFormat="1">
      <c r="A288" s="38"/>
      <c r="B288" s="39"/>
      <c r="C288" s="40"/>
      <c r="D288" s="248" t="s">
        <v>135</v>
      </c>
      <c r="E288" s="40"/>
      <c r="F288" s="249" t="s">
        <v>1038</v>
      </c>
      <c r="G288" s="40"/>
      <c r="H288" s="40"/>
      <c r="I288" s="144"/>
      <c r="J288" s="40"/>
      <c r="K288" s="40"/>
      <c r="L288" s="44"/>
      <c r="M288" s="250"/>
      <c r="N288" s="251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135</v>
      </c>
      <c r="AU288" s="17" t="s">
        <v>84</v>
      </c>
    </row>
    <row r="289" s="13" customFormat="1">
      <c r="A289" s="13"/>
      <c r="B289" s="253"/>
      <c r="C289" s="254"/>
      <c r="D289" s="248" t="s">
        <v>138</v>
      </c>
      <c r="E289" s="255" t="s">
        <v>1</v>
      </c>
      <c r="F289" s="256" t="s">
        <v>843</v>
      </c>
      <c r="G289" s="254"/>
      <c r="H289" s="257">
        <v>911.5</v>
      </c>
      <c r="I289" s="258"/>
      <c r="J289" s="254"/>
      <c r="K289" s="254"/>
      <c r="L289" s="259"/>
      <c r="M289" s="260"/>
      <c r="N289" s="261"/>
      <c r="O289" s="261"/>
      <c r="P289" s="261"/>
      <c r="Q289" s="261"/>
      <c r="R289" s="261"/>
      <c r="S289" s="261"/>
      <c r="T289" s="26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3" t="s">
        <v>138</v>
      </c>
      <c r="AU289" s="263" t="s">
        <v>84</v>
      </c>
      <c r="AV289" s="13" t="s">
        <v>84</v>
      </c>
      <c r="AW289" s="13" t="s">
        <v>31</v>
      </c>
      <c r="AX289" s="13" t="s">
        <v>82</v>
      </c>
      <c r="AY289" s="263" t="s">
        <v>125</v>
      </c>
    </row>
    <row r="290" s="2" customFormat="1" ht="21.75" customHeight="1">
      <c r="A290" s="38"/>
      <c r="B290" s="39"/>
      <c r="C290" s="235" t="s">
        <v>371</v>
      </c>
      <c r="D290" s="235" t="s">
        <v>128</v>
      </c>
      <c r="E290" s="236" t="s">
        <v>1039</v>
      </c>
      <c r="F290" s="237" t="s">
        <v>1040</v>
      </c>
      <c r="G290" s="238" t="s">
        <v>1041</v>
      </c>
      <c r="H290" s="239">
        <v>167716</v>
      </c>
      <c r="I290" s="240"/>
      <c r="J290" s="241">
        <f>ROUND(I290*H290,2)</f>
        <v>0</v>
      </c>
      <c r="K290" s="237" t="s">
        <v>132</v>
      </c>
      <c r="L290" s="44"/>
      <c r="M290" s="242" t="s">
        <v>1</v>
      </c>
      <c r="N290" s="243" t="s">
        <v>39</v>
      </c>
      <c r="O290" s="91"/>
      <c r="P290" s="244">
        <f>O290*H290</f>
        <v>0</v>
      </c>
      <c r="Q290" s="244">
        <v>0.00025999999999999998</v>
      </c>
      <c r="R290" s="244">
        <f>Q290*H290</f>
        <v>43.606159999999996</v>
      </c>
      <c r="S290" s="244">
        <v>0</v>
      </c>
      <c r="T290" s="24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6" t="s">
        <v>153</v>
      </c>
      <c r="AT290" s="246" t="s">
        <v>128</v>
      </c>
      <c r="AU290" s="246" t="s">
        <v>84</v>
      </c>
      <c r="AY290" s="17" t="s">
        <v>125</v>
      </c>
      <c r="BE290" s="247">
        <f>IF(N290="základní",J290,0)</f>
        <v>0</v>
      </c>
      <c r="BF290" s="247">
        <f>IF(N290="snížená",J290,0)</f>
        <v>0</v>
      </c>
      <c r="BG290" s="247">
        <f>IF(N290="zákl. přenesená",J290,0)</f>
        <v>0</v>
      </c>
      <c r="BH290" s="247">
        <f>IF(N290="sníž. přenesená",J290,0)</f>
        <v>0</v>
      </c>
      <c r="BI290" s="247">
        <f>IF(N290="nulová",J290,0)</f>
        <v>0</v>
      </c>
      <c r="BJ290" s="17" t="s">
        <v>82</v>
      </c>
      <c r="BK290" s="247">
        <f>ROUND(I290*H290,2)</f>
        <v>0</v>
      </c>
      <c r="BL290" s="17" t="s">
        <v>153</v>
      </c>
      <c r="BM290" s="246" t="s">
        <v>1042</v>
      </c>
    </row>
    <row r="291" s="2" customFormat="1">
      <c r="A291" s="38"/>
      <c r="B291" s="39"/>
      <c r="C291" s="40"/>
      <c r="D291" s="248" t="s">
        <v>135</v>
      </c>
      <c r="E291" s="40"/>
      <c r="F291" s="249" t="s">
        <v>1043</v>
      </c>
      <c r="G291" s="40"/>
      <c r="H291" s="40"/>
      <c r="I291" s="144"/>
      <c r="J291" s="40"/>
      <c r="K291" s="40"/>
      <c r="L291" s="44"/>
      <c r="M291" s="250"/>
      <c r="N291" s="251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135</v>
      </c>
      <c r="AU291" s="17" t="s">
        <v>84</v>
      </c>
    </row>
    <row r="292" s="2" customFormat="1">
      <c r="A292" s="38"/>
      <c r="B292" s="39"/>
      <c r="C292" s="40"/>
      <c r="D292" s="248" t="s">
        <v>136</v>
      </c>
      <c r="E292" s="40"/>
      <c r="F292" s="252" t="s">
        <v>1044</v>
      </c>
      <c r="G292" s="40"/>
      <c r="H292" s="40"/>
      <c r="I292" s="144"/>
      <c r="J292" s="40"/>
      <c r="K292" s="40"/>
      <c r="L292" s="44"/>
      <c r="M292" s="250"/>
      <c r="N292" s="251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136</v>
      </c>
      <c r="AU292" s="17" t="s">
        <v>84</v>
      </c>
    </row>
    <row r="293" s="13" customFormat="1">
      <c r="A293" s="13"/>
      <c r="B293" s="253"/>
      <c r="C293" s="254"/>
      <c r="D293" s="248" t="s">
        <v>138</v>
      </c>
      <c r="E293" s="255" t="s">
        <v>1</v>
      </c>
      <c r="F293" s="256" t="s">
        <v>1045</v>
      </c>
      <c r="G293" s="254"/>
      <c r="H293" s="257">
        <v>167716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3" t="s">
        <v>138</v>
      </c>
      <c r="AU293" s="263" t="s">
        <v>84</v>
      </c>
      <c r="AV293" s="13" t="s">
        <v>84</v>
      </c>
      <c r="AW293" s="13" t="s">
        <v>31</v>
      </c>
      <c r="AX293" s="13" t="s">
        <v>82</v>
      </c>
      <c r="AY293" s="263" t="s">
        <v>125</v>
      </c>
    </row>
    <row r="294" s="2" customFormat="1" ht="21.75" customHeight="1">
      <c r="A294" s="38"/>
      <c r="B294" s="39"/>
      <c r="C294" s="290" t="s">
        <v>377</v>
      </c>
      <c r="D294" s="290" t="s">
        <v>389</v>
      </c>
      <c r="E294" s="291" t="s">
        <v>1046</v>
      </c>
      <c r="F294" s="292" t="s">
        <v>1047</v>
      </c>
      <c r="G294" s="293" t="s">
        <v>746</v>
      </c>
      <c r="H294" s="294">
        <v>167.71600000000001</v>
      </c>
      <c r="I294" s="295"/>
      <c r="J294" s="296">
        <f>ROUND(I294*H294,2)</f>
        <v>0</v>
      </c>
      <c r="K294" s="292" t="s">
        <v>1</v>
      </c>
      <c r="L294" s="297"/>
      <c r="M294" s="298" t="s">
        <v>1</v>
      </c>
      <c r="N294" s="299" t="s">
        <v>39</v>
      </c>
      <c r="O294" s="91"/>
      <c r="P294" s="244">
        <f>O294*H294</f>
        <v>0</v>
      </c>
      <c r="Q294" s="244">
        <v>1</v>
      </c>
      <c r="R294" s="244">
        <f>Q294*H294</f>
        <v>167.71600000000001</v>
      </c>
      <c r="S294" s="244">
        <v>0</v>
      </c>
      <c r="T294" s="24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6" t="s">
        <v>172</v>
      </c>
      <c r="AT294" s="246" t="s">
        <v>389</v>
      </c>
      <c r="AU294" s="246" t="s">
        <v>84</v>
      </c>
      <c r="AY294" s="17" t="s">
        <v>125</v>
      </c>
      <c r="BE294" s="247">
        <f>IF(N294="základní",J294,0)</f>
        <v>0</v>
      </c>
      <c r="BF294" s="247">
        <f>IF(N294="snížená",J294,0)</f>
        <v>0</v>
      </c>
      <c r="BG294" s="247">
        <f>IF(N294="zákl. přenesená",J294,0)</f>
        <v>0</v>
      </c>
      <c r="BH294" s="247">
        <f>IF(N294="sníž. přenesená",J294,0)</f>
        <v>0</v>
      </c>
      <c r="BI294" s="247">
        <f>IF(N294="nulová",J294,0)</f>
        <v>0</v>
      </c>
      <c r="BJ294" s="17" t="s">
        <v>82</v>
      </c>
      <c r="BK294" s="247">
        <f>ROUND(I294*H294,2)</f>
        <v>0</v>
      </c>
      <c r="BL294" s="17" t="s">
        <v>153</v>
      </c>
      <c r="BM294" s="246" t="s">
        <v>1048</v>
      </c>
    </row>
    <row r="295" s="2" customFormat="1">
      <c r="A295" s="38"/>
      <c r="B295" s="39"/>
      <c r="C295" s="40"/>
      <c r="D295" s="248" t="s">
        <v>135</v>
      </c>
      <c r="E295" s="40"/>
      <c r="F295" s="249" t="s">
        <v>1049</v>
      </c>
      <c r="G295" s="40"/>
      <c r="H295" s="40"/>
      <c r="I295" s="144"/>
      <c r="J295" s="40"/>
      <c r="K295" s="40"/>
      <c r="L295" s="44"/>
      <c r="M295" s="250"/>
      <c r="N295" s="251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135</v>
      </c>
      <c r="AU295" s="17" t="s">
        <v>84</v>
      </c>
    </row>
    <row r="296" s="2" customFormat="1">
      <c r="A296" s="38"/>
      <c r="B296" s="39"/>
      <c r="C296" s="40"/>
      <c r="D296" s="248" t="s">
        <v>136</v>
      </c>
      <c r="E296" s="40"/>
      <c r="F296" s="252" t="s">
        <v>1050</v>
      </c>
      <c r="G296" s="40"/>
      <c r="H296" s="40"/>
      <c r="I296" s="144"/>
      <c r="J296" s="40"/>
      <c r="K296" s="40"/>
      <c r="L296" s="44"/>
      <c r="M296" s="250"/>
      <c r="N296" s="251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136</v>
      </c>
      <c r="AU296" s="17" t="s">
        <v>84</v>
      </c>
    </row>
    <row r="297" s="13" customFormat="1">
      <c r="A297" s="13"/>
      <c r="B297" s="253"/>
      <c r="C297" s="254"/>
      <c r="D297" s="248" t="s">
        <v>138</v>
      </c>
      <c r="E297" s="255" t="s">
        <v>1</v>
      </c>
      <c r="F297" s="256" t="s">
        <v>1051</v>
      </c>
      <c r="G297" s="254"/>
      <c r="H297" s="257">
        <v>167.71600000000001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3" t="s">
        <v>138</v>
      </c>
      <c r="AU297" s="263" t="s">
        <v>84</v>
      </c>
      <c r="AV297" s="13" t="s">
        <v>84</v>
      </c>
      <c r="AW297" s="13" t="s">
        <v>31</v>
      </c>
      <c r="AX297" s="13" t="s">
        <v>82</v>
      </c>
      <c r="AY297" s="263" t="s">
        <v>125</v>
      </c>
    </row>
    <row r="298" s="2" customFormat="1" ht="21.75" customHeight="1">
      <c r="A298" s="38"/>
      <c r="B298" s="39"/>
      <c r="C298" s="235" t="s">
        <v>383</v>
      </c>
      <c r="D298" s="235" t="s">
        <v>128</v>
      </c>
      <c r="E298" s="236" t="s">
        <v>1052</v>
      </c>
      <c r="F298" s="237" t="s">
        <v>1053</v>
      </c>
      <c r="G298" s="238" t="s">
        <v>1041</v>
      </c>
      <c r="H298" s="239">
        <v>167716</v>
      </c>
      <c r="I298" s="240"/>
      <c r="J298" s="241">
        <f>ROUND(I298*H298,2)</f>
        <v>0</v>
      </c>
      <c r="K298" s="237" t="s">
        <v>132</v>
      </c>
      <c r="L298" s="44"/>
      <c r="M298" s="242" t="s">
        <v>1</v>
      </c>
      <c r="N298" s="243" t="s">
        <v>39</v>
      </c>
      <c r="O298" s="91"/>
      <c r="P298" s="244">
        <f>O298*H298</f>
        <v>0</v>
      </c>
      <c r="Q298" s="244">
        <v>0</v>
      </c>
      <c r="R298" s="244">
        <f>Q298*H298</f>
        <v>0</v>
      </c>
      <c r="S298" s="244">
        <v>0</v>
      </c>
      <c r="T298" s="24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6" t="s">
        <v>153</v>
      </c>
      <c r="AT298" s="246" t="s">
        <v>128</v>
      </c>
      <c r="AU298" s="246" t="s">
        <v>84</v>
      </c>
      <c r="AY298" s="17" t="s">
        <v>125</v>
      </c>
      <c r="BE298" s="247">
        <f>IF(N298="základní",J298,0)</f>
        <v>0</v>
      </c>
      <c r="BF298" s="247">
        <f>IF(N298="snížená",J298,0)</f>
        <v>0</v>
      </c>
      <c r="BG298" s="247">
        <f>IF(N298="zákl. přenesená",J298,0)</f>
        <v>0</v>
      </c>
      <c r="BH298" s="247">
        <f>IF(N298="sníž. přenesená",J298,0)</f>
        <v>0</v>
      </c>
      <c r="BI298" s="247">
        <f>IF(N298="nulová",J298,0)</f>
        <v>0</v>
      </c>
      <c r="BJ298" s="17" t="s">
        <v>82</v>
      </c>
      <c r="BK298" s="247">
        <f>ROUND(I298*H298,2)</f>
        <v>0</v>
      </c>
      <c r="BL298" s="17" t="s">
        <v>153</v>
      </c>
      <c r="BM298" s="246" t="s">
        <v>1054</v>
      </c>
    </row>
    <row r="299" s="2" customFormat="1">
      <c r="A299" s="38"/>
      <c r="B299" s="39"/>
      <c r="C299" s="40"/>
      <c r="D299" s="248" t="s">
        <v>135</v>
      </c>
      <c r="E299" s="40"/>
      <c r="F299" s="249" t="s">
        <v>1055</v>
      </c>
      <c r="G299" s="40"/>
      <c r="H299" s="40"/>
      <c r="I299" s="144"/>
      <c r="J299" s="40"/>
      <c r="K299" s="40"/>
      <c r="L299" s="44"/>
      <c r="M299" s="250"/>
      <c r="N299" s="251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135</v>
      </c>
      <c r="AU299" s="17" t="s">
        <v>84</v>
      </c>
    </row>
    <row r="300" s="13" customFormat="1">
      <c r="A300" s="13"/>
      <c r="B300" s="253"/>
      <c r="C300" s="254"/>
      <c r="D300" s="248" t="s">
        <v>138</v>
      </c>
      <c r="E300" s="255" t="s">
        <v>1</v>
      </c>
      <c r="F300" s="256" t="s">
        <v>1045</v>
      </c>
      <c r="G300" s="254"/>
      <c r="H300" s="257">
        <v>167716</v>
      </c>
      <c r="I300" s="258"/>
      <c r="J300" s="254"/>
      <c r="K300" s="254"/>
      <c r="L300" s="259"/>
      <c r="M300" s="260"/>
      <c r="N300" s="261"/>
      <c r="O300" s="261"/>
      <c r="P300" s="261"/>
      <c r="Q300" s="261"/>
      <c r="R300" s="261"/>
      <c r="S300" s="261"/>
      <c r="T300" s="26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3" t="s">
        <v>138</v>
      </c>
      <c r="AU300" s="263" t="s">
        <v>84</v>
      </c>
      <c r="AV300" s="13" t="s">
        <v>84</v>
      </c>
      <c r="AW300" s="13" t="s">
        <v>31</v>
      </c>
      <c r="AX300" s="13" t="s">
        <v>82</v>
      </c>
      <c r="AY300" s="263" t="s">
        <v>125</v>
      </c>
    </row>
    <row r="301" s="2" customFormat="1" ht="21.75" customHeight="1">
      <c r="A301" s="38"/>
      <c r="B301" s="39"/>
      <c r="C301" s="235" t="s">
        <v>388</v>
      </c>
      <c r="D301" s="235" t="s">
        <v>128</v>
      </c>
      <c r="E301" s="236" t="s">
        <v>1056</v>
      </c>
      <c r="F301" s="237" t="s">
        <v>1057</v>
      </c>
      <c r="G301" s="238" t="s">
        <v>303</v>
      </c>
      <c r="H301" s="239">
        <v>1346.0899999999999</v>
      </c>
      <c r="I301" s="240"/>
      <c r="J301" s="241">
        <f>ROUND(I301*H301,2)</f>
        <v>0</v>
      </c>
      <c r="K301" s="237" t="s">
        <v>132</v>
      </c>
      <c r="L301" s="44"/>
      <c r="M301" s="242" t="s">
        <v>1</v>
      </c>
      <c r="N301" s="243" t="s">
        <v>39</v>
      </c>
      <c r="O301" s="91"/>
      <c r="P301" s="244">
        <f>O301*H301</f>
        <v>0</v>
      </c>
      <c r="Q301" s="244">
        <v>0</v>
      </c>
      <c r="R301" s="244">
        <f>Q301*H301</f>
        <v>0</v>
      </c>
      <c r="S301" s="244">
        <v>0</v>
      </c>
      <c r="T301" s="245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6" t="s">
        <v>153</v>
      </c>
      <c r="AT301" s="246" t="s">
        <v>128</v>
      </c>
      <c r="AU301" s="246" t="s">
        <v>84</v>
      </c>
      <c r="AY301" s="17" t="s">
        <v>125</v>
      </c>
      <c r="BE301" s="247">
        <f>IF(N301="základní",J301,0)</f>
        <v>0</v>
      </c>
      <c r="BF301" s="247">
        <f>IF(N301="snížená",J301,0)</f>
        <v>0</v>
      </c>
      <c r="BG301" s="247">
        <f>IF(N301="zákl. přenesená",J301,0)</f>
        <v>0</v>
      </c>
      <c r="BH301" s="247">
        <f>IF(N301="sníž. přenesená",J301,0)</f>
        <v>0</v>
      </c>
      <c r="BI301" s="247">
        <f>IF(N301="nulová",J301,0)</f>
        <v>0</v>
      </c>
      <c r="BJ301" s="17" t="s">
        <v>82</v>
      </c>
      <c r="BK301" s="247">
        <f>ROUND(I301*H301,2)</f>
        <v>0</v>
      </c>
      <c r="BL301" s="17" t="s">
        <v>153</v>
      </c>
      <c r="BM301" s="246" t="s">
        <v>1058</v>
      </c>
    </row>
    <row r="302" s="2" customFormat="1">
      <c r="A302" s="38"/>
      <c r="B302" s="39"/>
      <c r="C302" s="40"/>
      <c r="D302" s="248" t="s">
        <v>135</v>
      </c>
      <c r="E302" s="40"/>
      <c r="F302" s="249" t="s">
        <v>1059</v>
      </c>
      <c r="G302" s="40"/>
      <c r="H302" s="40"/>
      <c r="I302" s="144"/>
      <c r="J302" s="40"/>
      <c r="K302" s="40"/>
      <c r="L302" s="44"/>
      <c r="M302" s="250"/>
      <c r="N302" s="251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135</v>
      </c>
      <c r="AU302" s="17" t="s">
        <v>84</v>
      </c>
    </row>
    <row r="303" s="13" customFormat="1">
      <c r="A303" s="13"/>
      <c r="B303" s="253"/>
      <c r="C303" s="254"/>
      <c r="D303" s="248" t="s">
        <v>138</v>
      </c>
      <c r="E303" s="255" t="s">
        <v>1</v>
      </c>
      <c r="F303" s="256" t="s">
        <v>840</v>
      </c>
      <c r="G303" s="254"/>
      <c r="H303" s="257">
        <v>1346.0899999999999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3" t="s">
        <v>138</v>
      </c>
      <c r="AU303" s="263" t="s">
        <v>84</v>
      </c>
      <c r="AV303" s="13" t="s">
        <v>84</v>
      </c>
      <c r="AW303" s="13" t="s">
        <v>31</v>
      </c>
      <c r="AX303" s="13" t="s">
        <v>82</v>
      </c>
      <c r="AY303" s="263" t="s">
        <v>125</v>
      </c>
    </row>
    <row r="304" s="2" customFormat="1" ht="21.75" customHeight="1">
      <c r="A304" s="38"/>
      <c r="B304" s="39"/>
      <c r="C304" s="235" t="s">
        <v>394</v>
      </c>
      <c r="D304" s="235" t="s">
        <v>128</v>
      </c>
      <c r="E304" s="236" t="s">
        <v>313</v>
      </c>
      <c r="F304" s="237" t="s">
        <v>314</v>
      </c>
      <c r="G304" s="238" t="s">
        <v>303</v>
      </c>
      <c r="H304" s="239">
        <v>2692.1799999999998</v>
      </c>
      <c r="I304" s="240"/>
      <c r="J304" s="241">
        <f>ROUND(I304*H304,2)</f>
        <v>0</v>
      </c>
      <c r="K304" s="237" t="s">
        <v>132</v>
      </c>
      <c r="L304" s="44"/>
      <c r="M304" s="242" t="s">
        <v>1</v>
      </c>
      <c r="N304" s="243" t="s">
        <v>39</v>
      </c>
      <c r="O304" s="91"/>
      <c r="P304" s="244">
        <f>O304*H304</f>
        <v>0</v>
      </c>
      <c r="Q304" s="244">
        <v>0</v>
      </c>
      <c r="R304" s="244">
        <f>Q304*H304</f>
        <v>0</v>
      </c>
      <c r="S304" s="244">
        <v>0</v>
      </c>
      <c r="T304" s="245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6" t="s">
        <v>153</v>
      </c>
      <c r="AT304" s="246" t="s">
        <v>128</v>
      </c>
      <c r="AU304" s="246" t="s">
        <v>84</v>
      </c>
      <c r="AY304" s="17" t="s">
        <v>125</v>
      </c>
      <c r="BE304" s="247">
        <f>IF(N304="základní",J304,0)</f>
        <v>0</v>
      </c>
      <c r="BF304" s="247">
        <f>IF(N304="snížená",J304,0)</f>
        <v>0</v>
      </c>
      <c r="BG304" s="247">
        <f>IF(N304="zákl. přenesená",J304,0)</f>
        <v>0</v>
      </c>
      <c r="BH304" s="247">
        <f>IF(N304="sníž. přenesená",J304,0)</f>
        <v>0</v>
      </c>
      <c r="BI304" s="247">
        <f>IF(N304="nulová",J304,0)</f>
        <v>0</v>
      </c>
      <c r="BJ304" s="17" t="s">
        <v>82</v>
      </c>
      <c r="BK304" s="247">
        <f>ROUND(I304*H304,2)</f>
        <v>0</v>
      </c>
      <c r="BL304" s="17" t="s">
        <v>153</v>
      </c>
      <c r="BM304" s="246" t="s">
        <v>1060</v>
      </c>
    </row>
    <row r="305" s="2" customFormat="1">
      <c r="A305" s="38"/>
      <c r="B305" s="39"/>
      <c r="C305" s="40"/>
      <c r="D305" s="248" t="s">
        <v>135</v>
      </c>
      <c r="E305" s="40"/>
      <c r="F305" s="249" t="s">
        <v>314</v>
      </c>
      <c r="G305" s="40"/>
      <c r="H305" s="40"/>
      <c r="I305" s="144"/>
      <c r="J305" s="40"/>
      <c r="K305" s="40"/>
      <c r="L305" s="44"/>
      <c r="M305" s="250"/>
      <c r="N305" s="251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135</v>
      </c>
      <c r="AU305" s="17" t="s">
        <v>84</v>
      </c>
    </row>
    <row r="306" s="13" customFormat="1">
      <c r="A306" s="13"/>
      <c r="B306" s="253"/>
      <c r="C306" s="254"/>
      <c r="D306" s="248" t="s">
        <v>138</v>
      </c>
      <c r="E306" s="255" t="s">
        <v>1</v>
      </c>
      <c r="F306" s="256" t="s">
        <v>1061</v>
      </c>
      <c r="G306" s="254"/>
      <c r="H306" s="257">
        <v>1346.0899999999999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3" t="s">
        <v>138</v>
      </c>
      <c r="AU306" s="263" t="s">
        <v>84</v>
      </c>
      <c r="AV306" s="13" t="s">
        <v>84</v>
      </c>
      <c r="AW306" s="13" t="s">
        <v>31</v>
      </c>
      <c r="AX306" s="13" t="s">
        <v>74</v>
      </c>
      <c r="AY306" s="263" t="s">
        <v>125</v>
      </c>
    </row>
    <row r="307" s="13" customFormat="1">
      <c r="A307" s="13"/>
      <c r="B307" s="253"/>
      <c r="C307" s="254"/>
      <c r="D307" s="248" t="s">
        <v>138</v>
      </c>
      <c r="E307" s="255" t="s">
        <v>1</v>
      </c>
      <c r="F307" s="256" t="s">
        <v>1062</v>
      </c>
      <c r="G307" s="254"/>
      <c r="H307" s="257">
        <v>1346.0899999999999</v>
      </c>
      <c r="I307" s="258"/>
      <c r="J307" s="254"/>
      <c r="K307" s="254"/>
      <c r="L307" s="259"/>
      <c r="M307" s="260"/>
      <c r="N307" s="261"/>
      <c r="O307" s="261"/>
      <c r="P307" s="261"/>
      <c r="Q307" s="261"/>
      <c r="R307" s="261"/>
      <c r="S307" s="261"/>
      <c r="T307" s="26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3" t="s">
        <v>138</v>
      </c>
      <c r="AU307" s="263" t="s">
        <v>84</v>
      </c>
      <c r="AV307" s="13" t="s">
        <v>84</v>
      </c>
      <c r="AW307" s="13" t="s">
        <v>31</v>
      </c>
      <c r="AX307" s="13" t="s">
        <v>74</v>
      </c>
      <c r="AY307" s="263" t="s">
        <v>125</v>
      </c>
    </row>
    <row r="308" s="14" customFormat="1">
      <c r="A308" s="14"/>
      <c r="B308" s="264"/>
      <c r="C308" s="265"/>
      <c r="D308" s="248" t="s">
        <v>138</v>
      </c>
      <c r="E308" s="266" t="s">
        <v>1</v>
      </c>
      <c r="F308" s="267" t="s">
        <v>152</v>
      </c>
      <c r="G308" s="265"/>
      <c r="H308" s="268">
        <v>2692.1799999999998</v>
      </c>
      <c r="I308" s="269"/>
      <c r="J308" s="265"/>
      <c r="K308" s="265"/>
      <c r="L308" s="270"/>
      <c r="M308" s="271"/>
      <c r="N308" s="272"/>
      <c r="O308" s="272"/>
      <c r="P308" s="272"/>
      <c r="Q308" s="272"/>
      <c r="R308" s="272"/>
      <c r="S308" s="272"/>
      <c r="T308" s="27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4" t="s">
        <v>138</v>
      </c>
      <c r="AU308" s="274" t="s">
        <v>84</v>
      </c>
      <c r="AV308" s="14" t="s">
        <v>153</v>
      </c>
      <c r="AW308" s="14" t="s">
        <v>31</v>
      </c>
      <c r="AX308" s="14" t="s">
        <v>82</v>
      </c>
      <c r="AY308" s="274" t="s">
        <v>125</v>
      </c>
    </row>
    <row r="309" s="2" customFormat="1" ht="21.75" customHeight="1">
      <c r="A309" s="38"/>
      <c r="B309" s="39"/>
      <c r="C309" s="235" t="s">
        <v>399</v>
      </c>
      <c r="D309" s="235" t="s">
        <v>128</v>
      </c>
      <c r="E309" s="236" t="s">
        <v>319</v>
      </c>
      <c r="F309" s="237" t="s">
        <v>320</v>
      </c>
      <c r="G309" s="238" t="s">
        <v>303</v>
      </c>
      <c r="H309" s="239">
        <v>28267.889999999999</v>
      </c>
      <c r="I309" s="240"/>
      <c r="J309" s="241">
        <f>ROUND(I309*H309,2)</f>
        <v>0</v>
      </c>
      <c r="K309" s="237" t="s">
        <v>132</v>
      </c>
      <c r="L309" s="44"/>
      <c r="M309" s="242" t="s">
        <v>1</v>
      </c>
      <c r="N309" s="243" t="s">
        <v>39</v>
      </c>
      <c r="O309" s="91"/>
      <c r="P309" s="244">
        <f>O309*H309</f>
        <v>0</v>
      </c>
      <c r="Q309" s="244">
        <v>0</v>
      </c>
      <c r="R309" s="244">
        <f>Q309*H309</f>
        <v>0</v>
      </c>
      <c r="S309" s="244">
        <v>0</v>
      </c>
      <c r="T309" s="245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6" t="s">
        <v>153</v>
      </c>
      <c r="AT309" s="246" t="s">
        <v>128</v>
      </c>
      <c r="AU309" s="246" t="s">
        <v>84</v>
      </c>
      <c r="AY309" s="17" t="s">
        <v>125</v>
      </c>
      <c r="BE309" s="247">
        <f>IF(N309="základní",J309,0)</f>
        <v>0</v>
      </c>
      <c r="BF309" s="247">
        <f>IF(N309="snížená",J309,0)</f>
        <v>0</v>
      </c>
      <c r="BG309" s="247">
        <f>IF(N309="zákl. přenesená",J309,0)</f>
        <v>0</v>
      </c>
      <c r="BH309" s="247">
        <f>IF(N309="sníž. přenesená",J309,0)</f>
        <v>0</v>
      </c>
      <c r="BI309" s="247">
        <f>IF(N309="nulová",J309,0)</f>
        <v>0</v>
      </c>
      <c r="BJ309" s="17" t="s">
        <v>82</v>
      </c>
      <c r="BK309" s="247">
        <f>ROUND(I309*H309,2)</f>
        <v>0</v>
      </c>
      <c r="BL309" s="17" t="s">
        <v>153</v>
      </c>
      <c r="BM309" s="246" t="s">
        <v>1063</v>
      </c>
    </row>
    <row r="310" s="2" customFormat="1">
      <c r="A310" s="38"/>
      <c r="B310" s="39"/>
      <c r="C310" s="40"/>
      <c r="D310" s="248" t="s">
        <v>135</v>
      </c>
      <c r="E310" s="40"/>
      <c r="F310" s="249" t="s">
        <v>320</v>
      </c>
      <c r="G310" s="40"/>
      <c r="H310" s="40"/>
      <c r="I310" s="144"/>
      <c r="J310" s="40"/>
      <c r="K310" s="40"/>
      <c r="L310" s="44"/>
      <c r="M310" s="250"/>
      <c r="N310" s="251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135</v>
      </c>
      <c r="AU310" s="17" t="s">
        <v>84</v>
      </c>
    </row>
    <row r="311" s="13" customFormat="1">
      <c r="A311" s="13"/>
      <c r="B311" s="253"/>
      <c r="C311" s="254"/>
      <c r="D311" s="248" t="s">
        <v>138</v>
      </c>
      <c r="E311" s="255" t="s">
        <v>1</v>
      </c>
      <c r="F311" s="256" t="s">
        <v>1064</v>
      </c>
      <c r="G311" s="254"/>
      <c r="H311" s="257">
        <v>26921.799999999999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3" t="s">
        <v>138</v>
      </c>
      <c r="AU311" s="263" t="s">
        <v>84</v>
      </c>
      <c r="AV311" s="13" t="s">
        <v>84</v>
      </c>
      <c r="AW311" s="13" t="s">
        <v>31</v>
      </c>
      <c r="AX311" s="13" t="s">
        <v>74</v>
      </c>
      <c r="AY311" s="263" t="s">
        <v>125</v>
      </c>
    </row>
    <row r="312" s="13" customFormat="1">
      <c r="A312" s="13"/>
      <c r="B312" s="253"/>
      <c r="C312" s="254"/>
      <c r="D312" s="248" t="s">
        <v>138</v>
      </c>
      <c r="E312" s="255" t="s">
        <v>1</v>
      </c>
      <c r="F312" s="256" t="s">
        <v>1062</v>
      </c>
      <c r="G312" s="254"/>
      <c r="H312" s="257">
        <v>1346.0899999999999</v>
      </c>
      <c r="I312" s="258"/>
      <c r="J312" s="254"/>
      <c r="K312" s="254"/>
      <c r="L312" s="259"/>
      <c r="M312" s="260"/>
      <c r="N312" s="261"/>
      <c r="O312" s="261"/>
      <c r="P312" s="261"/>
      <c r="Q312" s="261"/>
      <c r="R312" s="261"/>
      <c r="S312" s="261"/>
      <c r="T312" s="26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3" t="s">
        <v>138</v>
      </c>
      <c r="AU312" s="263" t="s">
        <v>84</v>
      </c>
      <c r="AV312" s="13" t="s">
        <v>84</v>
      </c>
      <c r="AW312" s="13" t="s">
        <v>31</v>
      </c>
      <c r="AX312" s="13" t="s">
        <v>74</v>
      </c>
      <c r="AY312" s="263" t="s">
        <v>125</v>
      </c>
    </row>
    <row r="313" s="14" customFormat="1">
      <c r="A313" s="14"/>
      <c r="B313" s="264"/>
      <c r="C313" s="265"/>
      <c r="D313" s="248" t="s">
        <v>138</v>
      </c>
      <c r="E313" s="266" t="s">
        <v>1</v>
      </c>
      <c r="F313" s="267" t="s">
        <v>152</v>
      </c>
      <c r="G313" s="265"/>
      <c r="H313" s="268">
        <v>28267.889999999999</v>
      </c>
      <c r="I313" s="269"/>
      <c r="J313" s="265"/>
      <c r="K313" s="265"/>
      <c r="L313" s="270"/>
      <c r="M313" s="271"/>
      <c r="N313" s="272"/>
      <c r="O313" s="272"/>
      <c r="P313" s="272"/>
      <c r="Q313" s="272"/>
      <c r="R313" s="272"/>
      <c r="S313" s="272"/>
      <c r="T313" s="27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4" t="s">
        <v>138</v>
      </c>
      <c r="AU313" s="274" t="s">
        <v>84</v>
      </c>
      <c r="AV313" s="14" t="s">
        <v>153</v>
      </c>
      <c r="AW313" s="14" t="s">
        <v>31</v>
      </c>
      <c r="AX313" s="14" t="s">
        <v>82</v>
      </c>
      <c r="AY313" s="274" t="s">
        <v>125</v>
      </c>
    </row>
    <row r="314" s="2" customFormat="1" ht="16.5" customHeight="1">
      <c r="A314" s="38"/>
      <c r="B314" s="39"/>
      <c r="C314" s="235" t="s">
        <v>403</v>
      </c>
      <c r="D314" s="235" t="s">
        <v>128</v>
      </c>
      <c r="E314" s="236" t="s">
        <v>1065</v>
      </c>
      <c r="F314" s="237" t="s">
        <v>1066</v>
      </c>
      <c r="G314" s="238" t="s">
        <v>303</v>
      </c>
      <c r="H314" s="239">
        <v>1346.0899999999999</v>
      </c>
      <c r="I314" s="240"/>
      <c r="J314" s="241">
        <f>ROUND(I314*H314,2)</f>
        <v>0</v>
      </c>
      <c r="K314" s="237" t="s">
        <v>132</v>
      </c>
      <c r="L314" s="44"/>
      <c r="M314" s="242" t="s">
        <v>1</v>
      </c>
      <c r="N314" s="243" t="s">
        <v>39</v>
      </c>
      <c r="O314" s="91"/>
      <c r="P314" s="244">
        <f>O314*H314</f>
        <v>0</v>
      </c>
      <c r="Q314" s="244">
        <v>0</v>
      </c>
      <c r="R314" s="244">
        <f>Q314*H314</f>
        <v>0</v>
      </c>
      <c r="S314" s="244">
        <v>0</v>
      </c>
      <c r="T314" s="245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46" t="s">
        <v>153</v>
      </c>
      <c r="AT314" s="246" t="s">
        <v>128</v>
      </c>
      <c r="AU314" s="246" t="s">
        <v>84</v>
      </c>
      <c r="AY314" s="17" t="s">
        <v>125</v>
      </c>
      <c r="BE314" s="247">
        <f>IF(N314="základní",J314,0)</f>
        <v>0</v>
      </c>
      <c r="BF314" s="247">
        <f>IF(N314="snížená",J314,0)</f>
        <v>0</v>
      </c>
      <c r="BG314" s="247">
        <f>IF(N314="zákl. přenesená",J314,0)</f>
        <v>0</v>
      </c>
      <c r="BH314" s="247">
        <f>IF(N314="sníž. přenesená",J314,0)</f>
        <v>0</v>
      </c>
      <c r="BI314" s="247">
        <f>IF(N314="nulová",J314,0)</f>
        <v>0</v>
      </c>
      <c r="BJ314" s="17" t="s">
        <v>82</v>
      </c>
      <c r="BK314" s="247">
        <f>ROUND(I314*H314,2)</f>
        <v>0</v>
      </c>
      <c r="BL314" s="17" t="s">
        <v>153</v>
      </c>
      <c r="BM314" s="246" t="s">
        <v>1067</v>
      </c>
    </row>
    <row r="315" s="2" customFormat="1">
      <c r="A315" s="38"/>
      <c r="B315" s="39"/>
      <c r="C315" s="40"/>
      <c r="D315" s="248" t="s">
        <v>135</v>
      </c>
      <c r="E315" s="40"/>
      <c r="F315" s="249" t="s">
        <v>1066</v>
      </c>
      <c r="G315" s="40"/>
      <c r="H315" s="40"/>
      <c r="I315" s="144"/>
      <c r="J315" s="40"/>
      <c r="K315" s="40"/>
      <c r="L315" s="44"/>
      <c r="M315" s="250"/>
      <c r="N315" s="251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135</v>
      </c>
      <c r="AU315" s="17" t="s">
        <v>84</v>
      </c>
    </row>
    <row r="316" s="13" customFormat="1">
      <c r="A316" s="13"/>
      <c r="B316" s="253"/>
      <c r="C316" s="254"/>
      <c r="D316" s="248" t="s">
        <v>138</v>
      </c>
      <c r="E316" s="255" t="s">
        <v>1</v>
      </c>
      <c r="F316" s="256" t="s">
        <v>840</v>
      </c>
      <c r="G316" s="254"/>
      <c r="H316" s="257">
        <v>1346.0899999999999</v>
      </c>
      <c r="I316" s="258"/>
      <c r="J316" s="254"/>
      <c r="K316" s="254"/>
      <c r="L316" s="259"/>
      <c r="M316" s="260"/>
      <c r="N316" s="261"/>
      <c r="O316" s="261"/>
      <c r="P316" s="261"/>
      <c r="Q316" s="261"/>
      <c r="R316" s="261"/>
      <c r="S316" s="261"/>
      <c r="T316" s="26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3" t="s">
        <v>138</v>
      </c>
      <c r="AU316" s="263" t="s">
        <v>84</v>
      </c>
      <c r="AV316" s="13" t="s">
        <v>84</v>
      </c>
      <c r="AW316" s="13" t="s">
        <v>31</v>
      </c>
      <c r="AX316" s="13" t="s">
        <v>82</v>
      </c>
      <c r="AY316" s="263" t="s">
        <v>125</v>
      </c>
    </row>
    <row r="317" s="2" customFormat="1" ht="21.75" customHeight="1">
      <c r="A317" s="38"/>
      <c r="B317" s="39"/>
      <c r="C317" s="235" t="s">
        <v>415</v>
      </c>
      <c r="D317" s="235" t="s">
        <v>128</v>
      </c>
      <c r="E317" s="236" t="s">
        <v>1068</v>
      </c>
      <c r="F317" s="237" t="s">
        <v>1069</v>
      </c>
      <c r="G317" s="238" t="s">
        <v>746</v>
      </c>
      <c r="H317" s="239">
        <v>2961.3980000000001</v>
      </c>
      <c r="I317" s="240"/>
      <c r="J317" s="241">
        <f>ROUND(I317*H317,2)</f>
        <v>0</v>
      </c>
      <c r="K317" s="237" t="s">
        <v>132</v>
      </c>
      <c r="L317" s="44"/>
      <c r="M317" s="242" t="s">
        <v>1</v>
      </c>
      <c r="N317" s="243" t="s">
        <v>39</v>
      </c>
      <c r="O317" s="91"/>
      <c r="P317" s="244">
        <f>O317*H317</f>
        <v>0</v>
      </c>
      <c r="Q317" s="244">
        <v>0</v>
      </c>
      <c r="R317" s="244">
        <f>Q317*H317</f>
        <v>0</v>
      </c>
      <c r="S317" s="244">
        <v>0</v>
      </c>
      <c r="T317" s="245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6" t="s">
        <v>153</v>
      </c>
      <c r="AT317" s="246" t="s">
        <v>128</v>
      </c>
      <c r="AU317" s="246" t="s">
        <v>84</v>
      </c>
      <c r="AY317" s="17" t="s">
        <v>125</v>
      </c>
      <c r="BE317" s="247">
        <f>IF(N317="základní",J317,0)</f>
        <v>0</v>
      </c>
      <c r="BF317" s="247">
        <f>IF(N317="snížená",J317,0)</f>
        <v>0</v>
      </c>
      <c r="BG317" s="247">
        <f>IF(N317="zákl. přenesená",J317,0)</f>
        <v>0</v>
      </c>
      <c r="BH317" s="247">
        <f>IF(N317="sníž. přenesená",J317,0)</f>
        <v>0</v>
      </c>
      <c r="BI317" s="247">
        <f>IF(N317="nulová",J317,0)</f>
        <v>0</v>
      </c>
      <c r="BJ317" s="17" t="s">
        <v>82</v>
      </c>
      <c r="BK317" s="247">
        <f>ROUND(I317*H317,2)</f>
        <v>0</v>
      </c>
      <c r="BL317" s="17" t="s">
        <v>153</v>
      </c>
      <c r="BM317" s="246" t="s">
        <v>1070</v>
      </c>
    </row>
    <row r="318" s="2" customFormat="1">
      <c r="A318" s="38"/>
      <c r="B318" s="39"/>
      <c r="C318" s="40"/>
      <c r="D318" s="248" t="s">
        <v>135</v>
      </c>
      <c r="E318" s="40"/>
      <c r="F318" s="249" t="s">
        <v>1069</v>
      </c>
      <c r="G318" s="40"/>
      <c r="H318" s="40"/>
      <c r="I318" s="144"/>
      <c r="J318" s="40"/>
      <c r="K318" s="40"/>
      <c r="L318" s="44"/>
      <c r="M318" s="250"/>
      <c r="N318" s="251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135</v>
      </c>
      <c r="AU318" s="17" t="s">
        <v>84</v>
      </c>
    </row>
    <row r="319" s="13" customFormat="1">
      <c r="A319" s="13"/>
      <c r="B319" s="253"/>
      <c r="C319" s="254"/>
      <c r="D319" s="248" t="s">
        <v>138</v>
      </c>
      <c r="E319" s="255" t="s">
        <v>1</v>
      </c>
      <c r="F319" s="256" t="s">
        <v>1071</v>
      </c>
      <c r="G319" s="254"/>
      <c r="H319" s="257">
        <v>2961.3980000000001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3" t="s">
        <v>138</v>
      </c>
      <c r="AU319" s="263" t="s">
        <v>84</v>
      </c>
      <c r="AV319" s="13" t="s">
        <v>84</v>
      </c>
      <c r="AW319" s="13" t="s">
        <v>31</v>
      </c>
      <c r="AX319" s="13" t="s">
        <v>82</v>
      </c>
      <c r="AY319" s="263" t="s">
        <v>125</v>
      </c>
    </row>
    <row r="320" s="2" customFormat="1" ht="16.5" customHeight="1">
      <c r="A320" s="38"/>
      <c r="B320" s="39"/>
      <c r="C320" s="235" t="s">
        <v>420</v>
      </c>
      <c r="D320" s="235" t="s">
        <v>128</v>
      </c>
      <c r="E320" s="236" t="s">
        <v>324</v>
      </c>
      <c r="F320" s="237" t="s">
        <v>325</v>
      </c>
      <c r="G320" s="238" t="s">
        <v>303</v>
      </c>
      <c r="H320" s="239">
        <v>1346.0899999999999</v>
      </c>
      <c r="I320" s="240"/>
      <c r="J320" s="241">
        <f>ROUND(I320*H320,2)</f>
        <v>0</v>
      </c>
      <c r="K320" s="237" t="s">
        <v>132</v>
      </c>
      <c r="L320" s="44"/>
      <c r="M320" s="242" t="s">
        <v>1</v>
      </c>
      <c r="N320" s="243" t="s">
        <v>39</v>
      </c>
      <c r="O320" s="91"/>
      <c r="P320" s="244">
        <f>O320*H320</f>
        <v>0</v>
      </c>
      <c r="Q320" s="244">
        <v>0</v>
      </c>
      <c r="R320" s="244">
        <f>Q320*H320</f>
        <v>0</v>
      </c>
      <c r="S320" s="244">
        <v>0</v>
      </c>
      <c r="T320" s="245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46" t="s">
        <v>153</v>
      </c>
      <c r="AT320" s="246" t="s">
        <v>128</v>
      </c>
      <c r="AU320" s="246" t="s">
        <v>84</v>
      </c>
      <c r="AY320" s="17" t="s">
        <v>125</v>
      </c>
      <c r="BE320" s="247">
        <f>IF(N320="základní",J320,0)</f>
        <v>0</v>
      </c>
      <c r="BF320" s="247">
        <f>IF(N320="snížená",J320,0)</f>
        <v>0</v>
      </c>
      <c r="BG320" s="247">
        <f>IF(N320="zákl. přenesená",J320,0)</f>
        <v>0</v>
      </c>
      <c r="BH320" s="247">
        <f>IF(N320="sníž. přenesená",J320,0)</f>
        <v>0</v>
      </c>
      <c r="BI320" s="247">
        <f>IF(N320="nulová",J320,0)</f>
        <v>0</v>
      </c>
      <c r="BJ320" s="17" t="s">
        <v>82</v>
      </c>
      <c r="BK320" s="247">
        <f>ROUND(I320*H320,2)</f>
        <v>0</v>
      </c>
      <c r="BL320" s="17" t="s">
        <v>153</v>
      </c>
      <c r="BM320" s="246" t="s">
        <v>1072</v>
      </c>
    </row>
    <row r="321" s="2" customFormat="1">
      <c r="A321" s="38"/>
      <c r="B321" s="39"/>
      <c r="C321" s="40"/>
      <c r="D321" s="248" t="s">
        <v>135</v>
      </c>
      <c r="E321" s="40"/>
      <c r="F321" s="249" t="s">
        <v>327</v>
      </c>
      <c r="G321" s="40"/>
      <c r="H321" s="40"/>
      <c r="I321" s="144"/>
      <c r="J321" s="40"/>
      <c r="K321" s="40"/>
      <c r="L321" s="44"/>
      <c r="M321" s="250"/>
      <c r="N321" s="251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135</v>
      </c>
      <c r="AU321" s="17" t="s">
        <v>84</v>
      </c>
    </row>
    <row r="322" s="13" customFormat="1">
      <c r="A322" s="13"/>
      <c r="B322" s="253"/>
      <c r="C322" s="254"/>
      <c r="D322" s="248" t="s">
        <v>138</v>
      </c>
      <c r="E322" s="255" t="s">
        <v>1</v>
      </c>
      <c r="F322" s="256" t="s">
        <v>1062</v>
      </c>
      <c r="G322" s="254"/>
      <c r="H322" s="257">
        <v>1346.0899999999999</v>
      </c>
      <c r="I322" s="258"/>
      <c r="J322" s="254"/>
      <c r="K322" s="254"/>
      <c r="L322" s="259"/>
      <c r="M322" s="260"/>
      <c r="N322" s="261"/>
      <c r="O322" s="261"/>
      <c r="P322" s="261"/>
      <c r="Q322" s="261"/>
      <c r="R322" s="261"/>
      <c r="S322" s="261"/>
      <c r="T322" s="26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3" t="s">
        <v>138</v>
      </c>
      <c r="AU322" s="263" t="s">
        <v>84</v>
      </c>
      <c r="AV322" s="13" t="s">
        <v>84</v>
      </c>
      <c r="AW322" s="13" t="s">
        <v>31</v>
      </c>
      <c r="AX322" s="13" t="s">
        <v>82</v>
      </c>
      <c r="AY322" s="263" t="s">
        <v>125</v>
      </c>
    </row>
    <row r="323" s="2" customFormat="1" ht="21.75" customHeight="1">
      <c r="A323" s="38"/>
      <c r="B323" s="39"/>
      <c r="C323" s="235" t="s">
        <v>426</v>
      </c>
      <c r="D323" s="235" t="s">
        <v>128</v>
      </c>
      <c r="E323" s="236" t="s">
        <v>1073</v>
      </c>
      <c r="F323" s="237" t="s">
        <v>1074</v>
      </c>
      <c r="G323" s="238" t="s">
        <v>303</v>
      </c>
      <c r="H323" s="239">
        <v>1346.0899999999999</v>
      </c>
      <c r="I323" s="240"/>
      <c r="J323" s="241">
        <f>ROUND(I323*H323,2)</f>
        <v>0</v>
      </c>
      <c r="K323" s="237" t="s">
        <v>132</v>
      </c>
      <c r="L323" s="44"/>
      <c r="M323" s="242" t="s">
        <v>1</v>
      </c>
      <c r="N323" s="243" t="s">
        <v>39</v>
      </c>
      <c r="O323" s="91"/>
      <c r="P323" s="244">
        <f>O323*H323</f>
        <v>0</v>
      </c>
      <c r="Q323" s="244">
        <v>0</v>
      </c>
      <c r="R323" s="244">
        <f>Q323*H323</f>
        <v>0</v>
      </c>
      <c r="S323" s="244">
        <v>0</v>
      </c>
      <c r="T323" s="245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6" t="s">
        <v>153</v>
      </c>
      <c r="AT323" s="246" t="s">
        <v>128</v>
      </c>
      <c r="AU323" s="246" t="s">
        <v>84</v>
      </c>
      <c r="AY323" s="17" t="s">
        <v>125</v>
      </c>
      <c r="BE323" s="247">
        <f>IF(N323="základní",J323,0)</f>
        <v>0</v>
      </c>
      <c r="BF323" s="247">
        <f>IF(N323="snížená",J323,0)</f>
        <v>0</v>
      </c>
      <c r="BG323" s="247">
        <f>IF(N323="zákl. přenesená",J323,0)</f>
        <v>0</v>
      </c>
      <c r="BH323" s="247">
        <f>IF(N323="sníž. přenesená",J323,0)</f>
        <v>0</v>
      </c>
      <c r="BI323" s="247">
        <f>IF(N323="nulová",J323,0)</f>
        <v>0</v>
      </c>
      <c r="BJ323" s="17" t="s">
        <v>82</v>
      </c>
      <c r="BK323" s="247">
        <f>ROUND(I323*H323,2)</f>
        <v>0</v>
      </c>
      <c r="BL323" s="17" t="s">
        <v>153</v>
      </c>
      <c r="BM323" s="246" t="s">
        <v>1075</v>
      </c>
    </row>
    <row r="324" s="2" customFormat="1">
      <c r="A324" s="38"/>
      <c r="B324" s="39"/>
      <c r="C324" s="40"/>
      <c r="D324" s="248" t="s">
        <v>135</v>
      </c>
      <c r="E324" s="40"/>
      <c r="F324" s="249" t="s">
        <v>1074</v>
      </c>
      <c r="G324" s="40"/>
      <c r="H324" s="40"/>
      <c r="I324" s="144"/>
      <c r="J324" s="40"/>
      <c r="K324" s="40"/>
      <c r="L324" s="44"/>
      <c r="M324" s="250"/>
      <c r="N324" s="251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135</v>
      </c>
      <c r="AU324" s="17" t="s">
        <v>84</v>
      </c>
    </row>
    <row r="325" s="13" customFormat="1">
      <c r="A325" s="13"/>
      <c r="B325" s="253"/>
      <c r="C325" s="254"/>
      <c r="D325" s="248" t="s">
        <v>138</v>
      </c>
      <c r="E325" s="255" t="s">
        <v>1</v>
      </c>
      <c r="F325" s="256" t="s">
        <v>1076</v>
      </c>
      <c r="G325" s="254"/>
      <c r="H325" s="257">
        <v>1346.0899999999999</v>
      </c>
      <c r="I325" s="258"/>
      <c r="J325" s="254"/>
      <c r="K325" s="254"/>
      <c r="L325" s="259"/>
      <c r="M325" s="260"/>
      <c r="N325" s="261"/>
      <c r="O325" s="261"/>
      <c r="P325" s="261"/>
      <c r="Q325" s="261"/>
      <c r="R325" s="261"/>
      <c r="S325" s="261"/>
      <c r="T325" s="26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3" t="s">
        <v>138</v>
      </c>
      <c r="AU325" s="263" t="s">
        <v>84</v>
      </c>
      <c r="AV325" s="13" t="s">
        <v>84</v>
      </c>
      <c r="AW325" s="13" t="s">
        <v>31</v>
      </c>
      <c r="AX325" s="13" t="s">
        <v>82</v>
      </c>
      <c r="AY325" s="263" t="s">
        <v>125</v>
      </c>
    </row>
    <row r="326" s="2" customFormat="1" ht="21.75" customHeight="1">
      <c r="A326" s="38"/>
      <c r="B326" s="39"/>
      <c r="C326" s="235" t="s">
        <v>431</v>
      </c>
      <c r="D326" s="235" t="s">
        <v>128</v>
      </c>
      <c r="E326" s="236" t="s">
        <v>1077</v>
      </c>
      <c r="F326" s="237" t="s">
        <v>1078</v>
      </c>
      <c r="G326" s="238" t="s">
        <v>303</v>
      </c>
      <c r="H326" s="239">
        <v>1346.0899999999999</v>
      </c>
      <c r="I326" s="240"/>
      <c r="J326" s="241">
        <f>ROUND(I326*H326,2)</f>
        <v>0</v>
      </c>
      <c r="K326" s="237" t="s">
        <v>132</v>
      </c>
      <c r="L326" s="44"/>
      <c r="M326" s="242" t="s">
        <v>1</v>
      </c>
      <c r="N326" s="243" t="s">
        <v>39</v>
      </c>
      <c r="O326" s="91"/>
      <c r="P326" s="244">
        <f>O326*H326</f>
        <v>0</v>
      </c>
      <c r="Q326" s="244">
        <v>0</v>
      </c>
      <c r="R326" s="244">
        <f>Q326*H326</f>
        <v>0</v>
      </c>
      <c r="S326" s="244">
        <v>0</v>
      </c>
      <c r="T326" s="245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6" t="s">
        <v>153</v>
      </c>
      <c r="AT326" s="246" t="s">
        <v>128</v>
      </c>
      <c r="AU326" s="246" t="s">
        <v>84</v>
      </c>
      <c r="AY326" s="17" t="s">
        <v>125</v>
      </c>
      <c r="BE326" s="247">
        <f>IF(N326="základní",J326,0)</f>
        <v>0</v>
      </c>
      <c r="BF326" s="247">
        <f>IF(N326="snížená",J326,0)</f>
        <v>0</v>
      </c>
      <c r="BG326" s="247">
        <f>IF(N326="zákl. přenesená",J326,0)</f>
        <v>0</v>
      </c>
      <c r="BH326" s="247">
        <f>IF(N326="sníž. přenesená",J326,0)</f>
        <v>0</v>
      </c>
      <c r="BI326" s="247">
        <f>IF(N326="nulová",J326,0)</f>
        <v>0</v>
      </c>
      <c r="BJ326" s="17" t="s">
        <v>82</v>
      </c>
      <c r="BK326" s="247">
        <f>ROUND(I326*H326,2)</f>
        <v>0</v>
      </c>
      <c r="BL326" s="17" t="s">
        <v>153</v>
      </c>
      <c r="BM326" s="246" t="s">
        <v>1079</v>
      </c>
    </row>
    <row r="327" s="2" customFormat="1">
      <c r="A327" s="38"/>
      <c r="B327" s="39"/>
      <c r="C327" s="40"/>
      <c r="D327" s="248" t="s">
        <v>135</v>
      </c>
      <c r="E327" s="40"/>
      <c r="F327" s="249" t="s">
        <v>1078</v>
      </c>
      <c r="G327" s="40"/>
      <c r="H327" s="40"/>
      <c r="I327" s="144"/>
      <c r="J327" s="40"/>
      <c r="K327" s="40"/>
      <c r="L327" s="44"/>
      <c r="M327" s="250"/>
      <c r="N327" s="251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135</v>
      </c>
      <c r="AU327" s="17" t="s">
        <v>84</v>
      </c>
    </row>
    <row r="328" s="13" customFormat="1">
      <c r="A328" s="13"/>
      <c r="B328" s="253"/>
      <c r="C328" s="254"/>
      <c r="D328" s="248" t="s">
        <v>138</v>
      </c>
      <c r="E328" s="255" t="s">
        <v>1</v>
      </c>
      <c r="F328" s="256" t="s">
        <v>1080</v>
      </c>
      <c r="G328" s="254"/>
      <c r="H328" s="257">
        <v>1346.0899999999999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3" t="s">
        <v>138</v>
      </c>
      <c r="AU328" s="263" t="s">
        <v>84</v>
      </c>
      <c r="AV328" s="13" t="s">
        <v>84</v>
      </c>
      <c r="AW328" s="13" t="s">
        <v>31</v>
      </c>
      <c r="AX328" s="13" t="s">
        <v>82</v>
      </c>
      <c r="AY328" s="263" t="s">
        <v>125</v>
      </c>
    </row>
    <row r="329" s="2" customFormat="1" ht="16.5" customHeight="1">
      <c r="A329" s="38"/>
      <c r="B329" s="39"/>
      <c r="C329" s="290" t="s">
        <v>437</v>
      </c>
      <c r="D329" s="290" t="s">
        <v>389</v>
      </c>
      <c r="E329" s="291" t="s">
        <v>1081</v>
      </c>
      <c r="F329" s="292" t="s">
        <v>1082</v>
      </c>
      <c r="G329" s="293" t="s">
        <v>746</v>
      </c>
      <c r="H329" s="294">
        <v>2422.962</v>
      </c>
      <c r="I329" s="295"/>
      <c r="J329" s="296">
        <f>ROUND(I329*H329,2)</f>
        <v>0</v>
      </c>
      <c r="K329" s="292" t="s">
        <v>132</v>
      </c>
      <c r="L329" s="297"/>
      <c r="M329" s="298" t="s">
        <v>1</v>
      </c>
      <c r="N329" s="299" t="s">
        <v>39</v>
      </c>
      <c r="O329" s="91"/>
      <c r="P329" s="244">
        <f>O329*H329</f>
        <v>0</v>
      </c>
      <c r="Q329" s="244">
        <v>1</v>
      </c>
      <c r="R329" s="244">
        <f>Q329*H329</f>
        <v>2422.962</v>
      </c>
      <c r="S329" s="244">
        <v>0</v>
      </c>
      <c r="T329" s="245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46" t="s">
        <v>172</v>
      </c>
      <c r="AT329" s="246" t="s">
        <v>389</v>
      </c>
      <c r="AU329" s="246" t="s">
        <v>84</v>
      </c>
      <c r="AY329" s="17" t="s">
        <v>125</v>
      </c>
      <c r="BE329" s="247">
        <f>IF(N329="základní",J329,0)</f>
        <v>0</v>
      </c>
      <c r="BF329" s="247">
        <f>IF(N329="snížená",J329,0)</f>
        <v>0</v>
      </c>
      <c r="BG329" s="247">
        <f>IF(N329="zákl. přenesená",J329,0)</f>
        <v>0</v>
      </c>
      <c r="BH329" s="247">
        <f>IF(N329="sníž. přenesená",J329,0)</f>
        <v>0</v>
      </c>
      <c r="BI329" s="247">
        <f>IF(N329="nulová",J329,0)</f>
        <v>0</v>
      </c>
      <c r="BJ329" s="17" t="s">
        <v>82</v>
      </c>
      <c r="BK329" s="247">
        <f>ROUND(I329*H329,2)</f>
        <v>0</v>
      </c>
      <c r="BL329" s="17" t="s">
        <v>153</v>
      </c>
      <c r="BM329" s="246" t="s">
        <v>1083</v>
      </c>
    </row>
    <row r="330" s="2" customFormat="1">
      <c r="A330" s="38"/>
      <c r="B330" s="39"/>
      <c r="C330" s="40"/>
      <c r="D330" s="248" t="s">
        <v>135</v>
      </c>
      <c r="E330" s="40"/>
      <c r="F330" s="249" t="s">
        <v>1082</v>
      </c>
      <c r="G330" s="40"/>
      <c r="H330" s="40"/>
      <c r="I330" s="144"/>
      <c r="J330" s="40"/>
      <c r="K330" s="40"/>
      <c r="L330" s="44"/>
      <c r="M330" s="250"/>
      <c r="N330" s="251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135</v>
      </c>
      <c r="AU330" s="17" t="s">
        <v>84</v>
      </c>
    </row>
    <row r="331" s="13" customFormat="1">
      <c r="A331" s="13"/>
      <c r="B331" s="253"/>
      <c r="C331" s="254"/>
      <c r="D331" s="248" t="s">
        <v>138</v>
      </c>
      <c r="E331" s="255" t="s">
        <v>1</v>
      </c>
      <c r="F331" s="256" t="s">
        <v>1084</v>
      </c>
      <c r="G331" s="254"/>
      <c r="H331" s="257">
        <v>2422.962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3" t="s">
        <v>138</v>
      </c>
      <c r="AU331" s="263" t="s">
        <v>84</v>
      </c>
      <c r="AV331" s="13" t="s">
        <v>84</v>
      </c>
      <c r="AW331" s="13" t="s">
        <v>31</v>
      </c>
      <c r="AX331" s="13" t="s">
        <v>82</v>
      </c>
      <c r="AY331" s="263" t="s">
        <v>125</v>
      </c>
    </row>
    <row r="332" s="2" customFormat="1" ht="16.5" customHeight="1">
      <c r="A332" s="38"/>
      <c r="B332" s="39"/>
      <c r="C332" s="235" t="s">
        <v>442</v>
      </c>
      <c r="D332" s="235" t="s">
        <v>128</v>
      </c>
      <c r="E332" s="236" t="s">
        <v>404</v>
      </c>
      <c r="F332" s="237" t="s">
        <v>405</v>
      </c>
      <c r="G332" s="238" t="s">
        <v>245</v>
      </c>
      <c r="H332" s="239">
        <v>315</v>
      </c>
      <c r="I332" s="240"/>
      <c r="J332" s="241">
        <f>ROUND(I332*H332,2)</f>
        <v>0</v>
      </c>
      <c r="K332" s="237" t="s">
        <v>132</v>
      </c>
      <c r="L332" s="44"/>
      <c r="M332" s="242" t="s">
        <v>1</v>
      </c>
      <c r="N332" s="243" t="s">
        <v>39</v>
      </c>
      <c r="O332" s="91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6" t="s">
        <v>153</v>
      </c>
      <c r="AT332" s="246" t="s">
        <v>128</v>
      </c>
      <c r="AU332" s="246" t="s">
        <v>84</v>
      </c>
      <c r="AY332" s="17" t="s">
        <v>125</v>
      </c>
      <c r="BE332" s="247">
        <f>IF(N332="základní",J332,0)</f>
        <v>0</v>
      </c>
      <c r="BF332" s="247">
        <f>IF(N332="snížená",J332,0)</f>
        <v>0</v>
      </c>
      <c r="BG332" s="247">
        <f>IF(N332="zákl. přenesená",J332,0)</f>
        <v>0</v>
      </c>
      <c r="BH332" s="247">
        <f>IF(N332="sníž. přenesená",J332,0)</f>
        <v>0</v>
      </c>
      <c r="BI332" s="247">
        <f>IF(N332="nulová",J332,0)</f>
        <v>0</v>
      </c>
      <c r="BJ332" s="17" t="s">
        <v>82</v>
      </c>
      <c r="BK332" s="247">
        <f>ROUND(I332*H332,2)</f>
        <v>0</v>
      </c>
      <c r="BL332" s="17" t="s">
        <v>153</v>
      </c>
      <c r="BM332" s="246" t="s">
        <v>1085</v>
      </c>
    </row>
    <row r="333" s="2" customFormat="1">
      <c r="A333" s="38"/>
      <c r="B333" s="39"/>
      <c r="C333" s="40"/>
      <c r="D333" s="248" t="s">
        <v>135</v>
      </c>
      <c r="E333" s="40"/>
      <c r="F333" s="249" t="s">
        <v>405</v>
      </c>
      <c r="G333" s="40"/>
      <c r="H333" s="40"/>
      <c r="I333" s="144"/>
      <c r="J333" s="40"/>
      <c r="K333" s="40"/>
      <c r="L333" s="44"/>
      <c r="M333" s="250"/>
      <c r="N333" s="251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135</v>
      </c>
      <c r="AU333" s="17" t="s">
        <v>84</v>
      </c>
    </row>
    <row r="334" s="13" customFormat="1">
      <c r="A334" s="13"/>
      <c r="B334" s="253"/>
      <c r="C334" s="254"/>
      <c r="D334" s="248" t="s">
        <v>138</v>
      </c>
      <c r="E334" s="255" t="s">
        <v>1</v>
      </c>
      <c r="F334" s="256" t="s">
        <v>1086</v>
      </c>
      <c r="G334" s="254"/>
      <c r="H334" s="257">
        <v>6</v>
      </c>
      <c r="I334" s="258"/>
      <c r="J334" s="254"/>
      <c r="K334" s="254"/>
      <c r="L334" s="259"/>
      <c r="M334" s="260"/>
      <c r="N334" s="261"/>
      <c r="O334" s="261"/>
      <c r="P334" s="261"/>
      <c r="Q334" s="261"/>
      <c r="R334" s="261"/>
      <c r="S334" s="261"/>
      <c r="T334" s="26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3" t="s">
        <v>138</v>
      </c>
      <c r="AU334" s="263" t="s">
        <v>84</v>
      </c>
      <c r="AV334" s="13" t="s">
        <v>84</v>
      </c>
      <c r="AW334" s="13" t="s">
        <v>31</v>
      </c>
      <c r="AX334" s="13" t="s">
        <v>74</v>
      </c>
      <c r="AY334" s="263" t="s">
        <v>125</v>
      </c>
    </row>
    <row r="335" s="13" customFormat="1">
      <c r="A335" s="13"/>
      <c r="B335" s="253"/>
      <c r="C335" s="254"/>
      <c r="D335" s="248" t="s">
        <v>138</v>
      </c>
      <c r="E335" s="255" t="s">
        <v>1</v>
      </c>
      <c r="F335" s="256" t="s">
        <v>1087</v>
      </c>
      <c r="G335" s="254"/>
      <c r="H335" s="257">
        <v>8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3" t="s">
        <v>138</v>
      </c>
      <c r="AU335" s="263" t="s">
        <v>84</v>
      </c>
      <c r="AV335" s="13" t="s">
        <v>84</v>
      </c>
      <c r="AW335" s="13" t="s">
        <v>31</v>
      </c>
      <c r="AX335" s="13" t="s">
        <v>74</v>
      </c>
      <c r="AY335" s="263" t="s">
        <v>125</v>
      </c>
    </row>
    <row r="336" s="13" customFormat="1">
      <c r="A336" s="13"/>
      <c r="B336" s="253"/>
      <c r="C336" s="254"/>
      <c r="D336" s="248" t="s">
        <v>138</v>
      </c>
      <c r="E336" s="255" t="s">
        <v>1</v>
      </c>
      <c r="F336" s="256" t="s">
        <v>1088</v>
      </c>
      <c r="G336" s="254"/>
      <c r="H336" s="257">
        <v>8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3" t="s">
        <v>138</v>
      </c>
      <c r="AU336" s="263" t="s">
        <v>84</v>
      </c>
      <c r="AV336" s="13" t="s">
        <v>84</v>
      </c>
      <c r="AW336" s="13" t="s">
        <v>31</v>
      </c>
      <c r="AX336" s="13" t="s">
        <v>74</v>
      </c>
      <c r="AY336" s="263" t="s">
        <v>125</v>
      </c>
    </row>
    <row r="337" s="13" customFormat="1">
      <c r="A337" s="13"/>
      <c r="B337" s="253"/>
      <c r="C337" s="254"/>
      <c r="D337" s="248" t="s">
        <v>138</v>
      </c>
      <c r="E337" s="255" t="s">
        <v>1</v>
      </c>
      <c r="F337" s="256" t="s">
        <v>1089</v>
      </c>
      <c r="G337" s="254"/>
      <c r="H337" s="257">
        <v>8</v>
      </c>
      <c r="I337" s="258"/>
      <c r="J337" s="254"/>
      <c r="K337" s="254"/>
      <c r="L337" s="259"/>
      <c r="M337" s="260"/>
      <c r="N337" s="261"/>
      <c r="O337" s="261"/>
      <c r="P337" s="261"/>
      <c r="Q337" s="261"/>
      <c r="R337" s="261"/>
      <c r="S337" s="261"/>
      <c r="T337" s="26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3" t="s">
        <v>138</v>
      </c>
      <c r="AU337" s="263" t="s">
        <v>84</v>
      </c>
      <c r="AV337" s="13" t="s">
        <v>84</v>
      </c>
      <c r="AW337" s="13" t="s">
        <v>31</v>
      </c>
      <c r="AX337" s="13" t="s">
        <v>74</v>
      </c>
      <c r="AY337" s="263" t="s">
        <v>125</v>
      </c>
    </row>
    <row r="338" s="13" customFormat="1">
      <c r="A338" s="13"/>
      <c r="B338" s="253"/>
      <c r="C338" s="254"/>
      <c r="D338" s="248" t="s">
        <v>138</v>
      </c>
      <c r="E338" s="255" t="s">
        <v>1</v>
      </c>
      <c r="F338" s="256" t="s">
        <v>1090</v>
      </c>
      <c r="G338" s="254"/>
      <c r="H338" s="257">
        <v>8</v>
      </c>
      <c r="I338" s="258"/>
      <c r="J338" s="254"/>
      <c r="K338" s="254"/>
      <c r="L338" s="259"/>
      <c r="M338" s="260"/>
      <c r="N338" s="261"/>
      <c r="O338" s="261"/>
      <c r="P338" s="261"/>
      <c r="Q338" s="261"/>
      <c r="R338" s="261"/>
      <c r="S338" s="261"/>
      <c r="T338" s="26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3" t="s">
        <v>138</v>
      </c>
      <c r="AU338" s="263" t="s">
        <v>84</v>
      </c>
      <c r="AV338" s="13" t="s">
        <v>84</v>
      </c>
      <c r="AW338" s="13" t="s">
        <v>31</v>
      </c>
      <c r="AX338" s="13" t="s">
        <v>74</v>
      </c>
      <c r="AY338" s="263" t="s">
        <v>125</v>
      </c>
    </row>
    <row r="339" s="13" customFormat="1">
      <c r="A339" s="13"/>
      <c r="B339" s="253"/>
      <c r="C339" s="254"/>
      <c r="D339" s="248" t="s">
        <v>138</v>
      </c>
      <c r="E339" s="255" t="s">
        <v>1</v>
      </c>
      <c r="F339" s="256" t="s">
        <v>1091</v>
      </c>
      <c r="G339" s="254"/>
      <c r="H339" s="257">
        <v>8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3" t="s">
        <v>138</v>
      </c>
      <c r="AU339" s="263" t="s">
        <v>84</v>
      </c>
      <c r="AV339" s="13" t="s">
        <v>84</v>
      </c>
      <c r="AW339" s="13" t="s">
        <v>31</v>
      </c>
      <c r="AX339" s="13" t="s">
        <v>74</v>
      </c>
      <c r="AY339" s="263" t="s">
        <v>125</v>
      </c>
    </row>
    <row r="340" s="13" customFormat="1">
      <c r="A340" s="13"/>
      <c r="B340" s="253"/>
      <c r="C340" s="254"/>
      <c r="D340" s="248" t="s">
        <v>138</v>
      </c>
      <c r="E340" s="255" t="s">
        <v>1</v>
      </c>
      <c r="F340" s="256" t="s">
        <v>1092</v>
      </c>
      <c r="G340" s="254"/>
      <c r="H340" s="257">
        <v>6</v>
      </c>
      <c r="I340" s="258"/>
      <c r="J340" s="254"/>
      <c r="K340" s="254"/>
      <c r="L340" s="259"/>
      <c r="M340" s="260"/>
      <c r="N340" s="261"/>
      <c r="O340" s="261"/>
      <c r="P340" s="261"/>
      <c r="Q340" s="261"/>
      <c r="R340" s="261"/>
      <c r="S340" s="261"/>
      <c r="T340" s="26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3" t="s">
        <v>138</v>
      </c>
      <c r="AU340" s="263" t="s">
        <v>84</v>
      </c>
      <c r="AV340" s="13" t="s">
        <v>84</v>
      </c>
      <c r="AW340" s="13" t="s">
        <v>31</v>
      </c>
      <c r="AX340" s="13" t="s">
        <v>74</v>
      </c>
      <c r="AY340" s="263" t="s">
        <v>125</v>
      </c>
    </row>
    <row r="341" s="13" customFormat="1">
      <c r="A341" s="13"/>
      <c r="B341" s="253"/>
      <c r="C341" s="254"/>
      <c r="D341" s="248" t="s">
        <v>138</v>
      </c>
      <c r="E341" s="255" t="s">
        <v>1</v>
      </c>
      <c r="F341" s="256" t="s">
        <v>1093</v>
      </c>
      <c r="G341" s="254"/>
      <c r="H341" s="257">
        <v>8</v>
      </c>
      <c r="I341" s="258"/>
      <c r="J341" s="254"/>
      <c r="K341" s="254"/>
      <c r="L341" s="259"/>
      <c r="M341" s="260"/>
      <c r="N341" s="261"/>
      <c r="O341" s="261"/>
      <c r="P341" s="261"/>
      <c r="Q341" s="261"/>
      <c r="R341" s="261"/>
      <c r="S341" s="261"/>
      <c r="T341" s="26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3" t="s">
        <v>138</v>
      </c>
      <c r="AU341" s="263" t="s">
        <v>84</v>
      </c>
      <c r="AV341" s="13" t="s">
        <v>84</v>
      </c>
      <c r="AW341" s="13" t="s">
        <v>31</v>
      </c>
      <c r="AX341" s="13" t="s">
        <v>74</v>
      </c>
      <c r="AY341" s="263" t="s">
        <v>125</v>
      </c>
    </row>
    <row r="342" s="13" customFormat="1">
      <c r="A342" s="13"/>
      <c r="B342" s="253"/>
      <c r="C342" s="254"/>
      <c r="D342" s="248" t="s">
        <v>138</v>
      </c>
      <c r="E342" s="255" t="s">
        <v>1</v>
      </c>
      <c r="F342" s="256" t="s">
        <v>1094</v>
      </c>
      <c r="G342" s="254"/>
      <c r="H342" s="257">
        <v>8</v>
      </c>
      <c r="I342" s="258"/>
      <c r="J342" s="254"/>
      <c r="K342" s="254"/>
      <c r="L342" s="259"/>
      <c r="M342" s="260"/>
      <c r="N342" s="261"/>
      <c r="O342" s="261"/>
      <c r="P342" s="261"/>
      <c r="Q342" s="261"/>
      <c r="R342" s="261"/>
      <c r="S342" s="261"/>
      <c r="T342" s="26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3" t="s">
        <v>138</v>
      </c>
      <c r="AU342" s="263" t="s">
        <v>84</v>
      </c>
      <c r="AV342" s="13" t="s">
        <v>84</v>
      </c>
      <c r="AW342" s="13" t="s">
        <v>31</v>
      </c>
      <c r="AX342" s="13" t="s">
        <v>74</v>
      </c>
      <c r="AY342" s="263" t="s">
        <v>125</v>
      </c>
    </row>
    <row r="343" s="13" customFormat="1">
      <c r="A343" s="13"/>
      <c r="B343" s="253"/>
      <c r="C343" s="254"/>
      <c r="D343" s="248" t="s">
        <v>138</v>
      </c>
      <c r="E343" s="255" t="s">
        <v>1</v>
      </c>
      <c r="F343" s="256" t="s">
        <v>1095</v>
      </c>
      <c r="G343" s="254"/>
      <c r="H343" s="257">
        <v>8</v>
      </c>
      <c r="I343" s="258"/>
      <c r="J343" s="254"/>
      <c r="K343" s="254"/>
      <c r="L343" s="259"/>
      <c r="M343" s="260"/>
      <c r="N343" s="261"/>
      <c r="O343" s="261"/>
      <c r="P343" s="261"/>
      <c r="Q343" s="261"/>
      <c r="R343" s="261"/>
      <c r="S343" s="261"/>
      <c r="T343" s="26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3" t="s">
        <v>138</v>
      </c>
      <c r="AU343" s="263" t="s">
        <v>84</v>
      </c>
      <c r="AV343" s="13" t="s">
        <v>84</v>
      </c>
      <c r="AW343" s="13" t="s">
        <v>31</v>
      </c>
      <c r="AX343" s="13" t="s">
        <v>74</v>
      </c>
      <c r="AY343" s="263" t="s">
        <v>125</v>
      </c>
    </row>
    <row r="344" s="13" customFormat="1">
      <c r="A344" s="13"/>
      <c r="B344" s="253"/>
      <c r="C344" s="254"/>
      <c r="D344" s="248" t="s">
        <v>138</v>
      </c>
      <c r="E344" s="255" t="s">
        <v>1</v>
      </c>
      <c r="F344" s="256" t="s">
        <v>1096</v>
      </c>
      <c r="G344" s="254"/>
      <c r="H344" s="257">
        <v>8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3" t="s">
        <v>138</v>
      </c>
      <c r="AU344" s="263" t="s">
        <v>84</v>
      </c>
      <c r="AV344" s="13" t="s">
        <v>84</v>
      </c>
      <c r="AW344" s="13" t="s">
        <v>31</v>
      </c>
      <c r="AX344" s="13" t="s">
        <v>74</v>
      </c>
      <c r="AY344" s="263" t="s">
        <v>125</v>
      </c>
    </row>
    <row r="345" s="13" customFormat="1">
      <c r="A345" s="13"/>
      <c r="B345" s="253"/>
      <c r="C345" s="254"/>
      <c r="D345" s="248" t="s">
        <v>138</v>
      </c>
      <c r="E345" s="255" t="s">
        <v>1</v>
      </c>
      <c r="F345" s="256" t="s">
        <v>1097</v>
      </c>
      <c r="G345" s="254"/>
      <c r="H345" s="257">
        <v>6</v>
      </c>
      <c r="I345" s="258"/>
      <c r="J345" s="254"/>
      <c r="K345" s="254"/>
      <c r="L345" s="259"/>
      <c r="M345" s="260"/>
      <c r="N345" s="261"/>
      <c r="O345" s="261"/>
      <c r="P345" s="261"/>
      <c r="Q345" s="261"/>
      <c r="R345" s="261"/>
      <c r="S345" s="261"/>
      <c r="T345" s="26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3" t="s">
        <v>138</v>
      </c>
      <c r="AU345" s="263" t="s">
        <v>84</v>
      </c>
      <c r="AV345" s="13" t="s">
        <v>84</v>
      </c>
      <c r="AW345" s="13" t="s">
        <v>31</v>
      </c>
      <c r="AX345" s="13" t="s">
        <v>74</v>
      </c>
      <c r="AY345" s="263" t="s">
        <v>125</v>
      </c>
    </row>
    <row r="346" s="13" customFormat="1">
      <c r="A346" s="13"/>
      <c r="B346" s="253"/>
      <c r="C346" s="254"/>
      <c r="D346" s="248" t="s">
        <v>138</v>
      </c>
      <c r="E346" s="255" t="s">
        <v>1</v>
      </c>
      <c r="F346" s="256" t="s">
        <v>1098</v>
      </c>
      <c r="G346" s="254"/>
      <c r="H346" s="257">
        <v>6</v>
      </c>
      <c r="I346" s="258"/>
      <c r="J346" s="254"/>
      <c r="K346" s="254"/>
      <c r="L346" s="259"/>
      <c r="M346" s="260"/>
      <c r="N346" s="261"/>
      <c r="O346" s="261"/>
      <c r="P346" s="261"/>
      <c r="Q346" s="261"/>
      <c r="R346" s="261"/>
      <c r="S346" s="261"/>
      <c r="T346" s="26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3" t="s">
        <v>138</v>
      </c>
      <c r="AU346" s="263" t="s">
        <v>84</v>
      </c>
      <c r="AV346" s="13" t="s">
        <v>84</v>
      </c>
      <c r="AW346" s="13" t="s">
        <v>31</v>
      </c>
      <c r="AX346" s="13" t="s">
        <v>74</v>
      </c>
      <c r="AY346" s="263" t="s">
        <v>125</v>
      </c>
    </row>
    <row r="347" s="13" customFormat="1">
      <c r="A347" s="13"/>
      <c r="B347" s="253"/>
      <c r="C347" s="254"/>
      <c r="D347" s="248" t="s">
        <v>138</v>
      </c>
      <c r="E347" s="255" t="s">
        <v>1</v>
      </c>
      <c r="F347" s="256" t="s">
        <v>1099</v>
      </c>
      <c r="G347" s="254"/>
      <c r="H347" s="257">
        <v>8</v>
      </c>
      <c r="I347" s="258"/>
      <c r="J347" s="254"/>
      <c r="K347" s="254"/>
      <c r="L347" s="259"/>
      <c r="M347" s="260"/>
      <c r="N347" s="261"/>
      <c r="O347" s="261"/>
      <c r="P347" s="261"/>
      <c r="Q347" s="261"/>
      <c r="R347" s="261"/>
      <c r="S347" s="261"/>
      <c r="T347" s="26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3" t="s">
        <v>138</v>
      </c>
      <c r="AU347" s="263" t="s">
        <v>84</v>
      </c>
      <c r="AV347" s="13" t="s">
        <v>84</v>
      </c>
      <c r="AW347" s="13" t="s">
        <v>31</v>
      </c>
      <c r="AX347" s="13" t="s">
        <v>74</v>
      </c>
      <c r="AY347" s="263" t="s">
        <v>125</v>
      </c>
    </row>
    <row r="348" s="13" customFormat="1">
      <c r="A348" s="13"/>
      <c r="B348" s="253"/>
      <c r="C348" s="254"/>
      <c r="D348" s="248" t="s">
        <v>138</v>
      </c>
      <c r="E348" s="255" t="s">
        <v>1</v>
      </c>
      <c r="F348" s="256" t="s">
        <v>1100</v>
      </c>
      <c r="G348" s="254"/>
      <c r="H348" s="257">
        <v>8</v>
      </c>
      <c r="I348" s="258"/>
      <c r="J348" s="254"/>
      <c r="K348" s="254"/>
      <c r="L348" s="259"/>
      <c r="M348" s="260"/>
      <c r="N348" s="261"/>
      <c r="O348" s="261"/>
      <c r="P348" s="261"/>
      <c r="Q348" s="261"/>
      <c r="R348" s="261"/>
      <c r="S348" s="261"/>
      <c r="T348" s="26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3" t="s">
        <v>138</v>
      </c>
      <c r="AU348" s="263" t="s">
        <v>84</v>
      </c>
      <c r="AV348" s="13" t="s">
        <v>84</v>
      </c>
      <c r="AW348" s="13" t="s">
        <v>31</v>
      </c>
      <c r="AX348" s="13" t="s">
        <v>74</v>
      </c>
      <c r="AY348" s="263" t="s">
        <v>125</v>
      </c>
    </row>
    <row r="349" s="13" customFormat="1">
      <c r="A349" s="13"/>
      <c r="B349" s="253"/>
      <c r="C349" s="254"/>
      <c r="D349" s="248" t="s">
        <v>138</v>
      </c>
      <c r="E349" s="255" t="s">
        <v>1</v>
      </c>
      <c r="F349" s="256" t="s">
        <v>1101</v>
      </c>
      <c r="G349" s="254"/>
      <c r="H349" s="257">
        <v>8</v>
      </c>
      <c r="I349" s="258"/>
      <c r="J349" s="254"/>
      <c r="K349" s="254"/>
      <c r="L349" s="259"/>
      <c r="M349" s="260"/>
      <c r="N349" s="261"/>
      <c r="O349" s="261"/>
      <c r="P349" s="261"/>
      <c r="Q349" s="261"/>
      <c r="R349" s="261"/>
      <c r="S349" s="261"/>
      <c r="T349" s="26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3" t="s">
        <v>138</v>
      </c>
      <c r="AU349" s="263" t="s">
        <v>84</v>
      </c>
      <c r="AV349" s="13" t="s">
        <v>84</v>
      </c>
      <c r="AW349" s="13" t="s">
        <v>31</v>
      </c>
      <c r="AX349" s="13" t="s">
        <v>74</v>
      </c>
      <c r="AY349" s="263" t="s">
        <v>125</v>
      </c>
    </row>
    <row r="350" s="13" customFormat="1">
      <c r="A350" s="13"/>
      <c r="B350" s="253"/>
      <c r="C350" s="254"/>
      <c r="D350" s="248" t="s">
        <v>138</v>
      </c>
      <c r="E350" s="255" t="s">
        <v>1</v>
      </c>
      <c r="F350" s="256" t="s">
        <v>1102</v>
      </c>
      <c r="G350" s="254"/>
      <c r="H350" s="257">
        <v>8</v>
      </c>
      <c r="I350" s="258"/>
      <c r="J350" s="254"/>
      <c r="K350" s="254"/>
      <c r="L350" s="259"/>
      <c r="M350" s="260"/>
      <c r="N350" s="261"/>
      <c r="O350" s="261"/>
      <c r="P350" s="261"/>
      <c r="Q350" s="261"/>
      <c r="R350" s="261"/>
      <c r="S350" s="261"/>
      <c r="T350" s="26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3" t="s">
        <v>138</v>
      </c>
      <c r="AU350" s="263" t="s">
        <v>84</v>
      </c>
      <c r="AV350" s="13" t="s">
        <v>84</v>
      </c>
      <c r="AW350" s="13" t="s">
        <v>31</v>
      </c>
      <c r="AX350" s="13" t="s">
        <v>74</v>
      </c>
      <c r="AY350" s="263" t="s">
        <v>125</v>
      </c>
    </row>
    <row r="351" s="13" customFormat="1">
      <c r="A351" s="13"/>
      <c r="B351" s="253"/>
      <c r="C351" s="254"/>
      <c r="D351" s="248" t="s">
        <v>138</v>
      </c>
      <c r="E351" s="255" t="s">
        <v>1</v>
      </c>
      <c r="F351" s="256" t="s">
        <v>1103</v>
      </c>
      <c r="G351" s="254"/>
      <c r="H351" s="257">
        <v>8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3" t="s">
        <v>138</v>
      </c>
      <c r="AU351" s="263" t="s">
        <v>84</v>
      </c>
      <c r="AV351" s="13" t="s">
        <v>84</v>
      </c>
      <c r="AW351" s="13" t="s">
        <v>31</v>
      </c>
      <c r="AX351" s="13" t="s">
        <v>74</v>
      </c>
      <c r="AY351" s="263" t="s">
        <v>125</v>
      </c>
    </row>
    <row r="352" s="13" customFormat="1">
      <c r="A352" s="13"/>
      <c r="B352" s="253"/>
      <c r="C352" s="254"/>
      <c r="D352" s="248" t="s">
        <v>138</v>
      </c>
      <c r="E352" s="255" t="s">
        <v>1</v>
      </c>
      <c r="F352" s="256" t="s">
        <v>1104</v>
      </c>
      <c r="G352" s="254"/>
      <c r="H352" s="257">
        <v>8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3" t="s">
        <v>138</v>
      </c>
      <c r="AU352" s="263" t="s">
        <v>84</v>
      </c>
      <c r="AV352" s="13" t="s">
        <v>84</v>
      </c>
      <c r="AW352" s="13" t="s">
        <v>31</v>
      </c>
      <c r="AX352" s="13" t="s">
        <v>74</v>
      </c>
      <c r="AY352" s="263" t="s">
        <v>125</v>
      </c>
    </row>
    <row r="353" s="15" customFormat="1">
      <c r="A353" s="15"/>
      <c r="B353" s="279"/>
      <c r="C353" s="280"/>
      <c r="D353" s="248" t="s">
        <v>138</v>
      </c>
      <c r="E353" s="281" t="s">
        <v>1</v>
      </c>
      <c r="F353" s="282" t="s">
        <v>262</v>
      </c>
      <c r="G353" s="280"/>
      <c r="H353" s="283">
        <v>144</v>
      </c>
      <c r="I353" s="284"/>
      <c r="J353" s="280"/>
      <c r="K353" s="280"/>
      <c r="L353" s="285"/>
      <c r="M353" s="286"/>
      <c r="N353" s="287"/>
      <c r="O353" s="287"/>
      <c r="P353" s="287"/>
      <c r="Q353" s="287"/>
      <c r="R353" s="287"/>
      <c r="S353" s="287"/>
      <c r="T353" s="288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89" t="s">
        <v>138</v>
      </c>
      <c r="AU353" s="289" t="s">
        <v>84</v>
      </c>
      <c r="AV353" s="15" t="s">
        <v>145</v>
      </c>
      <c r="AW353" s="15" t="s">
        <v>31</v>
      </c>
      <c r="AX353" s="15" t="s">
        <v>74</v>
      </c>
      <c r="AY353" s="289" t="s">
        <v>125</v>
      </c>
    </row>
    <row r="354" s="13" customFormat="1">
      <c r="A354" s="13"/>
      <c r="B354" s="253"/>
      <c r="C354" s="254"/>
      <c r="D354" s="248" t="s">
        <v>138</v>
      </c>
      <c r="E354" s="255" t="s">
        <v>1</v>
      </c>
      <c r="F354" s="256" t="s">
        <v>1105</v>
      </c>
      <c r="G354" s="254"/>
      <c r="H354" s="257">
        <v>19.25</v>
      </c>
      <c r="I354" s="258"/>
      <c r="J354" s="254"/>
      <c r="K354" s="254"/>
      <c r="L354" s="259"/>
      <c r="M354" s="260"/>
      <c r="N354" s="261"/>
      <c r="O354" s="261"/>
      <c r="P354" s="261"/>
      <c r="Q354" s="261"/>
      <c r="R354" s="261"/>
      <c r="S354" s="261"/>
      <c r="T354" s="26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3" t="s">
        <v>138</v>
      </c>
      <c r="AU354" s="263" t="s">
        <v>84</v>
      </c>
      <c r="AV354" s="13" t="s">
        <v>84</v>
      </c>
      <c r="AW354" s="13" t="s">
        <v>31</v>
      </c>
      <c r="AX354" s="13" t="s">
        <v>74</v>
      </c>
      <c r="AY354" s="263" t="s">
        <v>125</v>
      </c>
    </row>
    <row r="355" s="13" customFormat="1">
      <c r="A355" s="13"/>
      <c r="B355" s="253"/>
      <c r="C355" s="254"/>
      <c r="D355" s="248" t="s">
        <v>138</v>
      </c>
      <c r="E355" s="255" t="s">
        <v>1</v>
      </c>
      <c r="F355" s="256" t="s">
        <v>1106</v>
      </c>
      <c r="G355" s="254"/>
      <c r="H355" s="257">
        <v>6.25</v>
      </c>
      <c r="I355" s="258"/>
      <c r="J355" s="254"/>
      <c r="K355" s="254"/>
      <c r="L355" s="259"/>
      <c r="M355" s="260"/>
      <c r="N355" s="261"/>
      <c r="O355" s="261"/>
      <c r="P355" s="261"/>
      <c r="Q355" s="261"/>
      <c r="R355" s="261"/>
      <c r="S355" s="261"/>
      <c r="T355" s="26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3" t="s">
        <v>138</v>
      </c>
      <c r="AU355" s="263" t="s">
        <v>84</v>
      </c>
      <c r="AV355" s="13" t="s">
        <v>84</v>
      </c>
      <c r="AW355" s="13" t="s">
        <v>31</v>
      </c>
      <c r="AX355" s="13" t="s">
        <v>74</v>
      </c>
      <c r="AY355" s="263" t="s">
        <v>125</v>
      </c>
    </row>
    <row r="356" s="13" customFormat="1">
      <c r="A356" s="13"/>
      <c r="B356" s="253"/>
      <c r="C356" s="254"/>
      <c r="D356" s="248" t="s">
        <v>138</v>
      </c>
      <c r="E356" s="255" t="s">
        <v>1</v>
      </c>
      <c r="F356" s="256" t="s">
        <v>1107</v>
      </c>
      <c r="G356" s="254"/>
      <c r="H356" s="257">
        <v>6.25</v>
      </c>
      <c r="I356" s="258"/>
      <c r="J356" s="254"/>
      <c r="K356" s="254"/>
      <c r="L356" s="259"/>
      <c r="M356" s="260"/>
      <c r="N356" s="261"/>
      <c r="O356" s="261"/>
      <c r="P356" s="261"/>
      <c r="Q356" s="261"/>
      <c r="R356" s="261"/>
      <c r="S356" s="261"/>
      <c r="T356" s="26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3" t="s">
        <v>138</v>
      </c>
      <c r="AU356" s="263" t="s">
        <v>84</v>
      </c>
      <c r="AV356" s="13" t="s">
        <v>84</v>
      </c>
      <c r="AW356" s="13" t="s">
        <v>31</v>
      </c>
      <c r="AX356" s="13" t="s">
        <v>74</v>
      </c>
      <c r="AY356" s="263" t="s">
        <v>125</v>
      </c>
    </row>
    <row r="357" s="13" customFormat="1">
      <c r="A357" s="13"/>
      <c r="B357" s="253"/>
      <c r="C357" s="254"/>
      <c r="D357" s="248" t="s">
        <v>138</v>
      </c>
      <c r="E357" s="255" t="s">
        <v>1</v>
      </c>
      <c r="F357" s="256" t="s">
        <v>1108</v>
      </c>
      <c r="G357" s="254"/>
      <c r="H357" s="257">
        <v>6.25</v>
      </c>
      <c r="I357" s="258"/>
      <c r="J357" s="254"/>
      <c r="K357" s="254"/>
      <c r="L357" s="259"/>
      <c r="M357" s="260"/>
      <c r="N357" s="261"/>
      <c r="O357" s="261"/>
      <c r="P357" s="261"/>
      <c r="Q357" s="261"/>
      <c r="R357" s="261"/>
      <c r="S357" s="261"/>
      <c r="T357" s="26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3" t="s">
        <v>138</v>
      </c>
      <c r="AU357" s="263" t="s">
        <v>84</v>
      </c>
      <c r="AV357" s="13" t="s">
        <v>84</v>
      </c>
      <c r="AW357" s="13" t="s">
        <v>31</v>
      </c>
      <c r="AX357" s="13" t="s">
        <v>74</v>
      </c>
      <c r="AY357" s="263" t="s">
        <v>125</v>
      </c>
    </row>
    <row r="358" s="13" customFormat="1">
      <c r="A358" s="13"/>
      <c r="B358" s="253"/>
      <c r="C358" s="254"/>
      <c r="D358" s="248" t="s">
        <v>138</v>
      </c>
      <c r="E358" s="255" t="s">
        <v>1</v>
      </c>
      <c r="F358" s="256" t="s">
        <v>1109</v>
      </c>
      <c r="G358" s="254"/>
      <c r="H358" s="257">
        <v>6.25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3" t="s">
        <v>138</v>
      </c>
      <c r="AU358" s="263" t="s">
        <v>84</v>
      </c>
      <c r="AV358" s="13" t="s">
        <v>84</v>
      </c>
      <c r="AW358" s="13" t="s">
        <v>31</v>
      </c>
      <c r="AX358" s="13" t="s">
        <v>74</v>
      </c>
      <c r="AY358" s="263" t="s">
        <v>125</v>
      </c>
    </row>
    <row r="359" s="13" customFormat="1">
      <c r="A359" s="13"/>
      <c r="B359" s="253"/>
      <c r="C359" s="254"/>
      <c r="D359" s="248" t="s">
        <v>138</v>
      </c>
      <c r="E359" s="255" t="s">
        <v>1</v>
      </c>
      <c r="F359" s="256" t="s">
        <v>1110</v>
      </c>
      <c r="G359" s="254"/>
      <c r="H359" s="257">
        <v>6.25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3" t="s">
        <v>138</v>
      </c>
      <c r="AU359" s="263" t="s">
        <v>84</v>
      </c>
      <c r="AV359" s="13" t="s">
        <v>84</v>
      </c>
      <c r="AW359" s="13" t="s">
        <v>31</v>
      </c>
      <c r="AX359" s="13" t="s">
        <v>74</v>
      </c>
      <c r="AY359" s="263" t="s">
        <v>125</v>
      </c>
    </row>
    <row r="360" s="13" customFormat="1">
      <c r="A360" s="13"/>
      <c r="B360" s="253"/>
      <c r="C360" s="254"/>
      <c r="D360" s="248" t="s">
        <v>138</v>
      </c>
      <c r="E360" s="255" t="s">
        <v>1</v>
      </c>
      <c r="F360" s="256" t="s">
        <v>1111</v>
      </c>
      <c r="G360" s="254"/>
      <c r="H360" s="257">
        <v>6.25</v>
      </c>
      <c r="I360" s="258"/>
      <c r="J360" s="254"/>
      <c r="K360" s="254"/>
      <c r="L360" s="259"/>
      <c r="M360" s="260"/>
      <c r="N360" s="261"/>
      <c r="O360" s="261"/>
      <c r="P360" s="261"/>
      <c r="Q360" s="261"/>
      <c r="R360" s="261"/>
      <c r="S360" s="261"/>
      <c r="T360" s="26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3" t="s">
        <v>138</v>
      </c>
      <c r="AU360" s="263" t="s">
        <v>84</v>
      </c>
      <c r="AV360" s="13" t="s">
        <v>84</v>
      </c>
      <c r="AW360" s="13" t="s">
        <v>31</v>
      </c>
      <c r="AX360" s="13" t="s">
        <v>74</v>
      </c>
      <c r="AY360" s="263" t="s">
        <v>125</v>
      </c>
    </row>
    <row r="361" s="13" customFormat="1">
      <c r="A361" s="13"/>
      <c r="B361" s="253"/>
      <c r="C361" s="254"/>
      <c r="D361" s="248" t="s">
        <v>138</v>
      </c>
      <c r="E361" s="255" t="s">
        <v>1</v>
      </c>
      <c r="F361" s="256" t="s">
        <v>1112</v>
      </c>
      <c r="G361" s="254"/>
      <c r="H361" s="257">
        <v>6.25</v>
      </c>
      <c r="I361" s="258"/>
      <c r="J361" s="254"/>
      <c r="K361" s="254"/>
      <c r="L361" s="259"/>
      <c r="M361" s="260"/>
      <c r="N361" s="261"/>
      <c r="O361" s="261"/>
      <c r="P361" s="261"/>
      <c r="Q361" s="261"/>
      <c r="R361" s="261"/>
      <c r="S361" s="261"/>
      <c r="T361" s="26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3" t="s">
        <v>138</v>
      </c>
      <c r="AU361" s="263" t="s">
        <v>84</v>
      </c>
      <c r="AV361" s="13" t="s">
        <v>84</v>
      </c>
      <c r="AW361" s="13" t="s">
        <v>31</v>
      </c>
      <c r="AX361" s="13" t="s">
        <v>74</v>
      </c>
      <c r="AY361" s="263" t="s">
        <v>125</v>
      </c>
    </row>
    <row r="362" s="13" customFormat="1">
      <c r="A362" s="13"/>
      <c r="B362" s="253"/>
      <c r="C362" s="254"/>
      <c r="D362" s="248" t="s">
        <v>138</v>
      </c>
      <c r="E362" s="255" t="s">
        <v>1</v>
      </c>
      <c r="F362" s="256" t="s">
        <v>1113</v>
      </c>
      <c r="G362" s="254"/>
      <c r="H362" s="257">
        <v>33</v>
      </c>
      <c r="I362" s="258"/>
      <c r="J362" s="254"/>
      <c r="K362" s="254"/>
      <c r="L362" s="259"/>
      <c r="M362" s="260"/>
      <c r="N362" s="261"/>
      <c r="O362" s="261"/>
      <c r="P362" s="261"/>
      <c r="Q362" s="261"/>
      <c r="R362" s="261"/>
      <c r="S362" s="261"/>
      <c r="T362" s="26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3" t="s">
        <v>138</v>
      </c>
      <c r="AU362" s="263" t="s">
        <v>84</v>
      </c>
      <c r="AV362" s="13" t="s">
        <v>84</v>
      </c>
      <c r="AW362" s="13" t="s">
        <v>31</v>
      </c>
      <c r="AX362" s="13" t="s">
        <v>74</v>
      </c>
      <c r="AY362" s="263" t="s">
        <v>125</v>
      </c>
    </row>
    <row r="363" s="13" customFormat="1">
      <c r="A363" s="13"/>
      <c r="B363" s="253"/>
      <c r="C363" s="254"/>
      <c r="D363" s="248" t="s">
        <v>138</v>
      </c>
      <c r="E363" s="255" t="s">
        <v>1</v>
      </c>
      <c r="F363" s="256" t="s">
        <v>1114</v>
      </c>
      <c r="G363" s="254"/>
      <c r="H363" s="257">
        <v>6.25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3" t="s">
        <v>138</v>
      </c>
      <c r="AU363" s="263" t="s">
        <v>84</v>
      </c>
      <c r="AV363" s="13" t="s">
        <v>84</v>
      </c>
      <c r="AW363" s="13" t="s">
        <v>31</v>
      </c>
      <c r="AX363" s="13" t="s">
        <v>74</v>
      </c>
      <c r="AY363" s="263" t="s">
        <v>125</v>
      </c>
    </row>
    <row r="364" s="13" customFormat="1">
      <c r="A364" s="13"/>
      <c r="B364" s="253"/>
      <c r="C364" s="254"/>
      <c r="D364" s="248" t="s">
        <v>138</v>
      </c>
      <c r="E364" s="255" t="s">
        <v>1</v>
      </c>
      <c r="F364" s="256" t="s">
        <v>1115</v>
      </c>
      <c r="G364" s="254"/>
      <c r="H364" s="257">
        <v>6.25</v>
      </c>
      <c r="I364" s="258"/>
      <c r="J364" s="254"/>
      <c r="K364" s="254"/>
      <c r="L364" s="259"/>
      <c r="M364" s="260"/>
      <c r="N364" s="261"/>
      <c r="O364" s="261"/>
      <c r="P364" s="261"/>
      <c r="Q364" s="261"/>
      <c r="R364" s="261"/>
      <c r="S364" s="261"/>
      <c r="T364" s="26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3" t="s">
        <v>138</v>
      </c>
      <c r="AU364" s="263" t="s">
        <v>84</v>
      </c>
      <c r="AV364" s="13" t="s">
        <v>84</v>
      </c>
      <c r="AW364" s="13" t="s">
        <v>31</v>
      </c>
      <c r="AX364" s="13" t="s">
        <v>74</v>
      </c>
      <c r="AY364" s="263" t="s">
        <v>125</v>
      </c>
    </row>
    <row r="365" s="13" customFormat="1">
      <c r="A365" s="13"/>
      <c r="B365" s="253"/>
      <c r="C365" s="254"/>
      <c r="D365" s="248" t="s">
        <v>138</v>
      </c>
      <c r="E365" s="255" t="s">
        <v>1</v>
      </c>
      <c r="F365" s="256" t="s">
        <v>1116</v>
      </c>
      <c r="G365" s="254"/>
      <c r="H365" s="257">
        <v>6.25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3" t="s">
        <v>138</v>
      </c>
      <c r="AU365" s="263" t="s">
        <v>84</v>
      </c>
      <c r="AV365" s="13" t="s">
        <v>84</v>
      </c>
      <c r="AW365" s="13" t="s">
        <v>31</v>
      </c>
      <c r="AX365" s="13" t="s">
        <v>74</v>
      </c>
      <c r="AY365" s="263" t="s">
        <v>125</v>
      </c>
    </row>
    <row r="366" s="13" customFormat="1">
      <c r="A366" s="13"/>
      <c r="B366" s="253"/>
      <c r="C366" s="254"/>
      <c r="D366" s="248" t="s">
        <v>138</v>
      </c>
      <c r="E366" s="255" t="s">
        <v>1</v>
      </c>
      <c r="F366" s="256" t="s">
        <v>1117</v>
      </c>
      <c r="G366" s="254"/>
      <c r="H366" s="257">
        <v>6.25</v>
      </c>
      <c r="I366" s="258"/>
      <c r="J366" s="254"/>
      <c r="K366" s="254"/>
      <c r="L366" s="259"/>
      <c r="M366" s="260"/>
      <c r="N366" s="261"/>
      <c r="O366" s="261"/>
      <c r="P366" s="261"/>
      <c r="Q366" s="261"/>
      <c r="R366" s="261"/>
      <c r="S366" s="261"/>
      <c r="T366" s="26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3" t="s">
        <v>138</v>
      </c>
      <c r="AU366" s="263" t="s">
        <v>84</v>
      </c>
      <c r="AV366" s="13" t="s">
        <v>84</v>
      </c>
      <c r="AW366" s="13" t="s">
        <v>31</v>
      </c>
      <c r="AX366" s="13" t="s">
        <v>74</v>
      </c>
      <c r="AY366" s="263" t="s">
        <v>125</v>
      </c>
    </row>
    <row r="367" s="13" customFormat="1">
      <c r="A367" s="13"/>
      <c r="B367" s="253"/>
      <c r="C367" s="254"/>
      <c r="D367" s="248" t="s">
        <v>138</v>
      </c>
      <c r="E367" s="255" t="s">
        <v>1</v>
      </c>
      <c r="F367" s="256" t="s">
        <v>1118</v>
      </c>
      <c r="G367" s="254"/>
      <c r="H367" s="257">
        <v>6.25</v>
      </c>
      <c r="I367" s="258"/>
      <c r="J367" s="254"/>
      <c r="K367" s="254"/>
      <c r="L367" s="259"/>
      <c r="M367" s="260"/>
      <c r="N367" s="261"/>
      <c r="O367" s="261"/>
      <c r="P367" s="261"/>
      <c r="Q367" s="261"/>
      <c r="R367" s="261"/>
      <c r="S367" s="261"/>
      <c r="T367" s="26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3" t="s">
        <v>138</v>
      </c>
      <c r="AU367" s="263" t="s">
        <v>84</v>
      </c>
      <c r="AV367" s="13" t="s">
        <v>84</v>
      </c>
      <c r="AW367" s="13" t="s">
        <v>31</v>
      </c>
      <c r="AX367" s="13" t="s">
        <v>74</v>
      </c>
      <c r="AY367" s="263" t="s">
        <v>125</v>
      </c>
    </row>
    <row r="368" s="13" customFormat="1">
      <c r="A368" s="13"/>
      <c r="B368" s="253"/>
      <c r="C368" s="254"/>
      <c r="D368" s="248" t="s">
        <v>138</v>
      </c>
      <c r="E368" s="255" t="s">
        <v>1</v>
      </c>
      <c r="F368" s="256" t="s">
        <v>1119</v>
      </c>
      <c r="G368" s="254"/>
      <c r="H368" s="257">
        <v>6.25</v>
      </c>
      <c r="I368" s="258"/>
      <c r="J368" s="254"/>
      <c r="K368" s="254"/>
      <c r="L368" s="259"/>
      <c r="M368" s="260"/>
      <c r="N368" s="261"/>
      <c r="O368" s="261"/>
      <c r="P368" s="261"/>
      <c r="Q368" s="261"/>
      <c r="R368" s="261"/>
      <c r="S368" s="261"/>
      <c r="T368" s="26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3" t="s">
        <v>138</v>
      </c>
      <c r="AU368" s="263" t="s">
        <v>84</v>
      </c>
      <c r="AV368" s="13" t="s">
        <v>84</v>
      </c>
      <c r="AW368" s="13" t="s">
        <v>31</v>
      </c>
      <c r="AX368" s="13" t="s">
        <v>74</v>
      </c>
      <c r="AY368" s="263" t="s">
        <v>125</v>
      </c>
    </row>
    <row r="369" s="13" customFormat="1">
      <c r="A369" s="13"/>
      <c r="B369" s="253"/>
      <c r="C369" s="254"/>
      <c r="D369" s="248" t="s">
        <v>138</v>
      </c>
      <c r="E369" s="255" t="s">
        <v>1</v>
      </c>
      <c r="F369" s="256" t="s">
        <v>1120</v>
      </c>
      <c r="G369" s="254"/>
      <c r="H369" s="257">
        <v>6.25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3" t="s">
        <v>138</v>
      </c>
      <c r="AU369" s="263" t="s">
        <v>84</v>
      </c>
      <c r="AV369" s="13" t="s">
        <v>84</v>
      </c>
      <c r="AW369" s="13" t="s">
        <v>31</v>
      </c>
      <c r="AX369" s="13" t="s">
        <v>74</v>
      </c>
      <c r="AY369" s="263" t="s">
        <v>125</v>
      </c>
    </row>
    <row r="370" s="13" customFormat="1">
      <c r="A370" s="13"/>
      <c r="B370" s="253"/>
      <c r="C370" s="254"/>
      <c r="D370" s="248" t="s">
        <v>138</v>
      </c>
      <c r="E370" s="255" t="s">
        <v>1</v>
      </c>
      <c r="F370" s="256" t="s">
        <v>1121</v>
      </c>
      <c r="G370" s="254"/>
      <c r="H370" s="257">
        <v>6.25</v>
      </c>
      <c r="I370" s="258"/>
      <c r="J370" s="254"/>
      <c r="K370" s="254"/>
      <c r="L370" s="259"/>
      <c r="M370" s="260"/>
      <c r="N370" s="261"/>
      <c r="O370" s="261"/>
      <c r="P370" s="261"/>
      <c r="Q370" s="261"/>
      <c r="R370" s="261"/>
      <c r="S370" s="261"/>
      <c r="T370" s="26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3" t="s">
        <v>138</v>
      </c>
      <c r="AU370" s="263" t="s">
        <v>84</v>
      </c>
      <c r="AV370" s="13" t="s">
        <v>84</v>
      </c>
      <c r="AW370" s="13" t="s">
        <v>31</v>
      </c>
      <c r="AX370" s="13" t="s">
        <v>74</v>
      </c>
      <c r="AY370" s="263" t="s">
        <v>125</v>
      </c>
    </row>
    <row r="371" s="13" customFormat="1">
      <c r="A371" s="13"/>
      <c r="B371" s="253"/>
      <c r="C371" s="254"/>
      <c r="D371" s="248" t="s">
        <v>138</v>
      </c>
      <c r="E371" s="255" t="s">
        <v>1</v>
      </c>
      <c r="F371" s="256" t="s">
        <v>1122</v>
      </c>
      <c r="G371" s="254"/>
      <c r="H371" s="257">
        <v>6.25</v>
      </c>
      <c r="I371" s="258"/>
      <c r="J371" s="254"/>
      <c r="K371" s="254"/>
      <c r="L371" s="259"/>
      <c r="M371" s="260"/>
      <c r="N371" s="261"/>
      <c r="O371" s="261"/>
      <c r="P371" s="261"/>
      <c r="Q371" s="261"/>
      <c r="R371" s="261"/>
      <c r="S371" s="261"/>
      <c r="T371" s="26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3" t="s">
        <v>138</v>
      </c>
      <c r="AU371" s="263" t="s">
        <v>84</v>
      </c>
      <c r="AV371" s="13" t="s">
        <v>84</v>
      </c>
      <c r="AW371" s="13" t="s">
        <v>31</v>
      </c>
      <c r="AX371" s="13" t="s">
        <v>74</v>
      </c>
      <c r="AY371" s="263" t="s">
        <v>125</v>
      </c>
    </row>
    <row r="372" s="13" customFormat="1">
      <c r="A372" s="13"/>
      <c r="B372" s="253"/>
      <c r="C372" s="254"/>
      <c r="D372" s="248" t="s">
        <v>138</v>
      </c>
      <c r="E372" s="255" t="s">
        <v>1</v>
      </c>
      <c r="F372" s="256" t="s">
        <v>1123</v>
      </c>
      <c r="G372" s="254"/>
      <c r="H372" s="257">
        <v>6.25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3" t="s">
        <v>138</v>
      </c>
      <c r="AU372" s="263" t="s">
        <v>84</v>
      </c>
      <c r="AV372" s="13" t="s">
        <v>84</v>
      </c>
      <c r="AW372" s="13" t="s">
        <v>31</v>
      </c>
      <c r="AX372" s="13" t="s">
        <v>74</v>
      </c>
      <c r="AY372" s="263" t="s">
        <v>125</v>
      </c>
    </row>
    <row r="373" s="13" customFormat="1">
      <c r="A373" s="13"/>
      <c r="B373" s="253"/>
      <c r="C373" s="254"/>
      <c r="D373" s="248" t="s">
        <v>138</v>
      </c>
      <c r="E373" s="255" t="s">
        <v>1</v>
      </c>
      <c r="F373" s="256" t="s">
        <v>1124</v>
      </c>
      <c r="G373" s="254"/>
      <c r="H373" s="257">
        <v>6.25</v>
      </c>
      <c r="I373" s="258"/>
      <c r="J373" s="254"/>
      <c r="K373" s="254"/>
      <c r="L373" s="259"/>
      <c r="M373" s="260"/>
      <c r="N373" s="261"/>
      <c r="O373" s="261"/>
      <c r="P373" s="261"/>
      <c r="Q373" s="261"/>
      <c r="R373" s="261"/>
      <c r="S373" s="261"/>
      <c r="T373" s="26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3" t="s">
        <v>138</v>
      </c>
      <c r="AU373" s="263" t="s">
        <v>84</v>
      </c>
      <c r="AV373" s="13" t="s">
        <v>84</v>
      </c>
      <c r="AW373" s="13" t="s">
        <v>31</v>
      </c>
      <c r="AX373" s="13" t="s">
        <v>74</v>
      </c>
      <c r="AY373" s="263" t="s">
        <v>125</v>
      </c>
    </row>
    <row r="374" s="13" customFormat="1">
      <c r="A374" s="13"/>
      <c r="B374" s="253"/>
      <c r="C374" s="254"/>
      <c r="D374" s="248" t="s">
        <v>138</v>
      </c>
      <c r="E374" s="255" t="s">
        <v>1</v>
      </c>
      <c r="F374" s="256" t="s">
        <v>1125</v>
      </c>
      <c r="G374" s="254"/>
      <c r="H374" s="257">
        <v>6.25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3" t="s">
        <v>138</v>
      </c>
      <c r="AU374" s="263" t="s">
        <v>84</v>
      </c>
      <c r="AV374" s="13" t="s">
        <v>84</v>
      </c>
      <c r="AW374" s="13" t="s">
        <v>31</v>
      </c>
      <c r="AX374" s="13" t="s">
        <v>74</v>
      </c>
      <c r="AY374" s="263" t="s">
        <v>125</v>
      </c>
    </row>
    <row r="375" s="15" customFormat="1">
      <c r="A375" s="15"/>
      <c r="B375" s="279"/>
      <c r="C375" s="280"/>
      <c r="D375" s="248" t="s">
        <v>138</v>
      </c>
      <c r="E375" s="281" t="s">
        <v>1</v>
      </c>
      <c r="F375" s="282" t="s">
        <v>262</v>
      </c>
      <c r="G375" s="280"/>
      <c r="H375" s="283">
        <v>171</v>
      </c>
      <c r="I375" s="284"/>
      <c r="J375" s="280"/>
      <c r="K375" s="280"/>
      <c r="L375" s="285"/>
      <c r="M375" s="286"/>
      <c r="N375" s="287"/>
      <c r="O375" s="287"/>
      <c r="P375" s="287"/>
      <c r="Q375" s="287"/>
      <c r="R375" s="287"/>
      <c r="S375" s="287"/>
      <c r="T375" s="288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89" t="s">
        <v>138</v>
      </c>
      <c r="AU375" s="289" t="s">
        <v>84</v>
      </c>
      <c r="AV375" s="15" t="s">
        <v>145</v>
      </c>
      <c r="AW375" s="15" t="s">
        <v>31</v>
      </c>
      <c r="AX375" s="15" t="s">
        <v>74</v>
      </c>
      <c r="AY375" s="289" t="s">
        <v>125</v>
      </c>
    </row>
    <row r="376" s="14" customFormat="1">
      <c r="A376" s="14"/>
      <c r="B376" s="264"/>
      <c r="C376" s="265"/>
      <c r="D376" s="248" t="s">
        <v>138</v>
      </c>
      <c r="E376" s="266" t="s">
        <v>1</v>
      </c>
      <c r="F376" s="267" t="s">
        <v>152</v>
      </c>
      <c r="G376" s="265"/>
      <c r="H376" s="268">
        <v>315</v>
      </c>
      <c r="I376" s="269"/>
      <c r="J376" s="265"/>
      <c r="K376" s="265"/>
      <c r="L376" s="270"/>
      <c r="M376" s="271"/>
      <c r="N376" s="272"/>
      <c r="O376" s="272"/>
      <c r="P376" s="272"/>
      <c r="Q376" s="272"/>
      <c r="R376" s="272"/>
      <c r="S376" s="272"/>
      <c r="T376" s="27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4" t="s">
        <v>138</v>
      </c>
      <c r="AU376" s="274" t="s">
        <v>84</v>
      </c>
      <c r="AV376" s="14" t="s">
        <v>153</v>
      </c>
      <c r="AW376" s="14" t="s">
        <v>31</v>
      </c>
      <c r="AX376" s="14" t="s">
        <v>82</v>
      </c>
      <c r="AY376" s="274" t="s">
        <v>125</v>
      </c>
    </row>
    <row r="377" s="12" customFormat="1" ht="22.8" customHeight="1">
      <c r="A377" s="12"/>
      <c r="B377" s="219"/>
      <c r="C377" s="220"/>
      <c r="D377" s="221" t="s">
        <v>73</v>
      </c>
      <c r="E377" s="233" t="s">
        <v>145</v>
      </c>
      <c r="F377" s="233" t="s">
        <v>1126</v>
      </c>
      <c r="G377" s="220"/>
      <c r="H377" s="220"/>
      <c r="I377" s="223"/>
      <c r="J377" s="234">
        <f>BK377</f>
        <v>0</v>
      </c>
      <c r="K377" s="220"/>
      <c r="L377" s="225"/>
      <c r="M377" s="226"/>
      <c r="N377" s="227"/>
      <c r="O377" s="227"/>
      <c r="P377" s="228">
        <f>SUM(P378:P412)</f>
        <v>0</v>
      </c>
      <c r="Q377" s="227"/>
      <c r="R377" s="228">
        <f>SUM(R378:R412)</f>
        <v>0</v>
      </c>
      <c r="S377" s="227"/>
      <c r="T377" s="229">
        <f>SUM(T378:T412)</f>
        <v>69.025000000000006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30" t="s">
        <v>82</v>
      </c>
      <c r="AT377" s="231" t="s">
        <v>73</v>
      </c>
      <c r="AU377" s="231" t="s">
        <v>82</v>
      </c>
      <c r="AY377" s="230" t="s">
        <v>125</v>
      </c>
      <c r="BK377" s="232">
        <f>SUM(BK378:BK412)</f>
        <v>0</v>
      </c>
    </row>
    <row r="378" s="2" customFormat="1" ht="21.75" customHeight="1">
      <c r="A378" s="38"/>
      <c r="B378" s="39"/>
      <c r="C378" s="235" t="s">
        <v>447</v>
      </c>
      <c r="D378" s="235" t="s">
        <v>128</v>
      </c>
      <c r="E378" s="236" t="s">
        <v>1127</v>
      </c>
      <c r="F378" s="237" t="s">
        <v>1128</v>
      </c>
      <c r="G378" s="238" t="s">
        <v>303</v>
      </c>
      <c r="H378" s="239">
        <v>31.375</v>
      </c>
      <c r="I378" s="240"/>
      <c r="J378" s="241">
        <f>ROUND(I378*H378,2)</f>
        <v>0</v>
      </c>
      <c r="K378" s="237" t="s">
        <v>132</v>
      </c>
      <c r="L378" s="44"/>
      <c r="M378" s="242" t="s">
        <v>1</v>
      </c>
      <c r="N378" s="243" t="s">
        <v>39</v>
      </c>
      <c r="O378" s="91"/>
      <c r="P378" s="244">
        <f>O378*H378</f>
        <v>0</v>
      </c>
      <c r="Q378" s="244">
        <v>0</v>
      </c>
      <c r="R378" s="244">
        <f>Q378*H378</f>
        <v>0</v>
      </c>
      <c r="S378" s="244">
        <v>2.2000000000000002</v>
      </c>
      <c r="T378" s="245">
        <f>S378*H378</f>
        <v>69.025000000000006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6" t="s">
        <v>153</v>
      </c>
      <c r="AT378" s="246" t="s">
        <v>128</v>
      </c>
      <c r="AU378" s="246" t="s">
        <v>84</v>
      </c>
      <c r="AY378" s="17" t="s">
        <v>125</v>
      </c>
      <c r="BE378" s="247">
        <f>IF(N378="základní",J378,0)</f>
        <v>0</v>
      </c>
      <c r="BF378" s="247">
        <f>IF(N378="snížená",J378,0)</f>
        <v>0</v>
      </c>
      <c r="BG378" s="247">
        <f>IF(N378="zákl. přenesená",J378,0)</f>
        <v>0</v>
      </c>
      <c r="BH378" s="247">
        <f>IF(N378="sníž. přenesená",J378,0)</f>
        <v>0</v>
      </c>
      <c r="BI378" s="247">
        <f>IF(N378="nulová",J378,0)</f>
        <v>0</v>
      </c>
      <c r="BJ378" s="17" t="s">
        <v>82</v>
      </c>
      <c r="BK378" s="247">
        <f>ROUND(I378*H378,2)</f>
        <v>0</v>
      </c>
      <c r="BL378" s="17" t="s">
        <v>153</v>
      </c>
      <c r="BM378" s="246" t="s">
        <v>1129</v>
      </c>
    </row>
    <row r="379" s="2" customFormat="1">
      <c r="A379" s="38"/>
      <c r="B379" s="39"/>
      <c r="C379" s="40"/>
      <c r="D379" s="248" t="s">
        <v>135</v>
      </c>
      <c r="E379" s="40"/>
      <c r="F379" s="249" t="s">
        <v>1128</v>
      </c>
      <c r="G379" s="40"/>
      <c r="H379" s="40"/>
      <c r="I379" s="144"/>
      <c r="J379" s="40"/>
      <c r="K379" s="40"/>
      <c r="L379" s="44"/>
      <c r="M379" s="250"/>
      <c r="N379" s="251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135</v>
      </c>
      <c r="AU379" s="17" t="s">
        <v>84</v>
      </c>
    </row>
    <row r="380" s="2" customFormat="1">
      <c r="A380" s="38"/>
      <c r="B380" s="39"/>
      <c r="C380" s="40"/>
      <c r="D380" s="248" t="s">
        <v>136</v>
      </c>
      <c r="E380" s="40"/>
      <c r="F380" s="252" t="s">
        <v>1130</v>
      </c>
      <c r="G380" s="40"/>
      <c r="H380" s="40"/>
      <c r="I380" s="144"/>
      <c r="J380" s="40"/>
      <c r="K380" s="40"/>
      <c r="L380" s="44"/>
      <c r="M380" s="250"/>
      <c r="N380" s="251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136</v>
      </c>
      <c r="AU380" s="17" t="s">
        <v>84</v>
      </c>
    </row>
    <row r="381" s="13" customFormat="1">
      <c r="A381" s="13"/>
      <c r="B381" s="253"/>
      <c r="C381" s="254"/>
      <c r="D381" s="248" t="s">
        <v>138</v>
      </c>
      <c r="E381" s="255" t="s">
        <v>1</v>
      </c>
      <c r="F381" s="256" t="s">
        <v>1131</v>
      </c>
      <c r="G381" s="254"/>
      <c r="H381" s="257">
        <v>3.8900000000000001</v>
      </c>
      <c r="I381" s="258"/>
      <c r="J381" s="254"/>
      <c r="K381" s="254"/>
      <c r="L381" s="259"/>
      <c r="M381" s="260"/>
      <c r="N381" s="261"/>
      <c r="O381" s="261"/>
      <c r="P381" s="261"/>
      <c r="Q381" s="261"/>
      <c r="R381" s="261"/>
      <c r="S381" s="261"/>
      <c r="T381" s="26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3" t="s">
        <v>138</v>
      </c>
      <c r="AU381" s="263" t="s">
        <v>84</v>
      </c>
      <c r="AV381" s="13" t="s">
        <v>84</v>
      </c>
      <c r="AW381" s="13" t="s">
        <v>31</v>
      </c>
      <c r="AX381" s="13" t="s">
        <v>74</v>
      </c>
      <c r="AY381" s="263" t="s">
        <v>125</v>
      </c>
    </row>
    <row r="382" s="13" customFormat="1">
      <c r="A382" s="13"/>
      <c r="B382" s="253"/>
      <c r="C382" s="254"/>
      <c r="D382" s="248" t="s">
        <v>138</v>
      </c>
      <c r="E382" s="255" t="s">
        <v>1</v>
      </c>
      <c r="F382" s="256" t="s">
        <v>1132</v>
      </c>
      <c r="G382" s="254"/>
      <c r="H382" s="257">
        <v>4.2779999999999996</v>
      </c>
      <c r="I382" s="258"/>
      <c r="J382" s="254"/>
      <c r="K382" s="254"/>
      <c r="L382" s="259"/>
      <c r="M382" s="260"/>
      <c r="N382" s="261"/>
      <c r="O382" s="261"/>
      <c r="P382" s="261"/>
      <c r="Q382" s="261"/>
      <c r="R382" s="261"/>
      <c r="S382" s="261"/>
      <c r="T382" s="26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3" t="s">
        <v>138</v>
      </c>
      <c r="AU382" s="263" t="s">
        <v>84</v>
      </c>
      <c r="AV382" s="13" t="s">
        <v>84</v>
      </c>
      <c r="AW382" s="13" t="s">
        <v>31</v>
      </c>
      <c r="AX382" s="13" t="s">
        <v>74</v>
      </c>
      <c r="AY382" s="263" t="s">
        <v>125</v>
      </c>
    </row>
    <row r="383" s="13" customFormat="1">
      <c r="A383" s="13"/>
      <c r="B383" s="253"/>
      <c r="C383" s="254"/>
      <c r="D383" s="248" t="s">
        <v>138</v>
      </c>
      <c r="E383" s="255" t="s">
        <v>1</v>
      </c>
      <c r="F383" s="256" t="s">
        <v>1133</v>
      </c>
      <c r="G383" s="254"/>
      <c r="H383" s="257">
        <v>4.2779999999999996</v>
      </c>
      <c r="I383" s="258"/>
      <c r="J383" s="254"/>
      <c r="K383" s="254"/>
      <c r="L383" s="259"/>
      <c r="M383" s="260"/>
      <c r="N383" s="261"/>
      <c r="O383" s="261"/>
      <c r="P383" s="261"/>
      <c r="Q383" s="261"/>
      <c r="R383" s="261"/>
      <c r="S383" s="261"/>
      <c r="T383" s="26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3" t="s">
        <v>138</v>
      </c>
      <c r="AU383" s="263" t="s">
        <v>84</v>
      </c>
      <c r="AV383" s="13" t="s">
        <v>84</v>
      </c>
      <c r="AW383" s="13" t="s">
        <v>31</v>
      </c>
      <c r="AX383" s="13" t="s">
        <v>74</v>
      </c>
      <c r="AY383" s="263" t="s">
        <v>125</v>
      </c>
    </row>
    <row r="384" s="13" customFormat="1">
      <c r="A384" s="13"/>
      <c r="B384" s="253"/>
      <c r="C384" s="254"/>
      <c r="D384" s="248" t="s">
        <v>138</v>
      </c>
      <c r="E384" s="255" t="s">
        <v>1</v>
      </c>
      <c r="F384" s="256" t="s">
        <v>1134</v>
      </c>
      <c r="G384" s="254"/>
      <c r="H384" s="257">
        <v>4.5640000000000001</v>
      </c>
      <c r="I384" s="258"/>
      <c r="J384" s="254"/>
      <c r="K384" s="254"/>
      <c r="L384" s="259"/>
      <c r="M384" s="260"/>
      <c r="N384" s="261"/>
      <c r="O384" s="261"/>
      <c r="P384" s="261"/>
      <c r="Q384" s="261"/>
      <c r="R384" s="261"/>
      <c r="S384" s="261"/>
      <c r="T384" s="26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3" t="s">
        <v>138</v>
      </c>
      <c r="AU384" s="263" t="s">
        <v>84</v>
      </c>
      <c r="AV384" s="13" t="s">
        <v>84</v>
      </c>
      <c r="AW384" s="13" t="s">
        <v>31</v>
      </c>
      <c r="AX384" s="13" t="s">
        <v>74</v>
      </c>
      <c r="AY384" s="263" t="s">
        <v>125</v>
      </c>
    </row>
    <row r="385" s="13" customFormat="1">
      <c r="A385" s="13"/>
      <c r="B385" s="253"/>
      <c r="C385" s="254"/>
      <c r="D385" s="248" t="s">
        <v>138</v>
      </c>
      <c r="E385" s="255" t="s">
        <v>1</v>
      </c>
      <c r="F385" s="256" t="s">
        <v>1135</v>
      </c>
      <c r="G385" s="254"/>
      <c r="H385" s="257">
        <v>4.7190000000000003</v>
      </c>
      <c r="I385" s="258"/>
      <c r="J385" s="254"/>
      <c r="K385" s="254"/>
      <c r="L385" s="259"/>
      <c r="M385" s="260"/>
      <c r="N385" s="261"/>
      <c r="O385" s="261"/>
      <c r="P385" s="261"/>
      <c r="Q385" s="261"/>
      <c r="R385" s="261"/>
      <c r="S385" s="261"/>
      <c r="T385" s="26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3" t="s">
        <v>138</v>
      </c>
      <c r="AU385" s="263" t="s">
        <v>84</v>
      </c>
      <c r="AV385" s="13" t="s">
        <v>84</v>
      </c>
      <c r="AW385" s="13" t="s">
        <v>31</v>
      </c>
      <c r="AX385" s="13" t="s">
        <v>74</v>
      </c>
      <c r="AY385" s="263" t="s">
        <v>125</v>
      </c>
    </row>
    <row r="386" s="13" customFormat="1">
      <c r="A386" s="13"/>
      <c r="B386" s="253"/>
      <c r="C386" s="254"/>
      <c r="D386" s="248" t="s">
        <v>138</v>
      </c>
      <c r="E386" s="255" t="s">
        <v>1</v>
      </c>
      <c r="F386" s="256" t="s">
        <v>1136</v>
      </c>
      <c r="G386" s="254"/>
      <c r="H386" s="257">
        <v>4.7190000000000003</v>
      </c>
      <c r="I386" s="258"/>
      <c r="J386" s="254"/>
      <c r="K386" s="254"/>
      <c r="L386" s="259"/>
      <c r="M386" s="260"/>
      <c r="N386" s="261"/>
      <c r="O386" s="261"/>
      <c r="P386" s="261"/>
      <c r="Q386" s="261"/>
      <c r="R386" s="261"/>
      <c r="S386" s="261"/>
      <c r="T386" s="26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3" t="s">
        <v>138</v>
      </c>
      <c r="AU386" s="263" t="s">
        <v>84</v>
      </c>
      <c r="AV386" s="13" t="s">
        <v>84</v>
      </c>
      <c r="AW386" s="13" t="s">
        <v>31</v>
      </c>
      <c r="AX386" s="13" t="s">
        <v>74</v>
      </c>
      <c r="AY386" s="263" t="s">
        <v>125</v>
      </c>
    </row>
    <row r="387" s="13" customFormat="1">
      <c r="A387" s="13"/>
      <c r="B387" s="253"/>
      <c r="C387" s="254"/>
      <c r="D387" s="248" t="s">
        <v>138</v>
      </c>
      <c r="E387" s="255" t="s">
        <v>1</v>
      </c>
      <c r="F387" s="256" t="s">
        <v>1137</v>
      </c>
      <c r="G387" s="254"/>
      <c r="H387" s="257">
        <v>4.9269999999999996</v>
      </c>
      <c r="I387" s="258"/>
      <c r="J387" s="254"/>
      <c r="K387" s="254"/>
      <c r="L387" s="259"/>
      <c r="M387" s="260"/>
      <c r="N387" s="261"/>
      <c r="O387" s="261"/>
      <c r="P387" s="261"/>
      <c r="Q387" s="261"/>
      <c r="R387" s="261"/>
      <c r="S387" s="261"/>
      <c r="T387" s="26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3" t="s">
        <v>138</v>
      </c>
      <c r="AU387" s="263" t="s">
        <v>84</v>
      </c>
      <c r="AV387" s="13" t="s">
        <v>84</v>
      </c>
      <c r="AW387" s="13" t="s">
        <v>31</v>
      </c>
      <c r="AX387" s="13" t="s">
        <v>74</v>
      </c>
      <c r="AY387" s="263" t="s">
        <v>125</v>
      </c>
    </row>
    <row r="388" s="14" customFormat="1">
      <c r="A388" s="14"/>
      <c r="B388" s="264"/>
      <c r="C388" s="265"/>
      <c r="D388" s="248" t="s">
        <v>138</v>
      </c>
      <c r="E388" s="266" t="s">
        <v>1</v>
      </c>
      <c r="F388" s="267" t="s">
        <v>152</v>
      </c>
      <c r="G388" s="265"/>
      <c r="H388" s="268">
        <v>31.375</v>
      </c>
      <c r="I388" s="269"/>
      <c r="J388" s="265"/>
      <c r="K388" s="265"/>
      <c r="L388" s="270"/>
      <c r="M388" s="271"/>
      <c r="N388" s="272"/>
      <c r="O388" s="272"/>
      <c r="P388" s="272"/>
      <c r="Q388" s="272"/>
      <c r="R388" s="272"/>
      <c r="S388" s="272"/>
      <c r="T388" s="27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4" t="s">
        <v>138</v>
      </c>
      <c r="AU388" s="274" t="s">
        <v>84</v>
      </c>
      <c r="AV388" s="14" t="s">
        <v>153</v>
      </c>
      <c r="AW388" s="14" t="s">
        <v>31</v>
      </c>
      <c r="AX388" s="14" t="s">
        <v>82</v>
      </c>
      <c r="AY388" s="274" t="s">
        <v>125</v>
      </c>
    </row>
    <row r="389" s="2" customFormat="1" ht="16.5" customHeight="1">
      <c r="A389" s="38"/>
      <c r="B389" s="39"/>
      <c r="C389" s="235" t="s">
        <v>452</v>
      </c>
      <c r="D389" s="235" t="s">
        <v>128</v>
      </c>
      <c r="E389" s="236" t="s">
        <v>1138</v>
      </c>
      <c r="F389" s="237" t="s">
        <v>1139</v>
      </c>
      <c r="G389" s="238" t="s">
        <v>131</v>
      </c>
      <c r="H389" s="239">
        <v>163.44999999999999</v>
      </c>
      <c r="I389" s="240"/>
      <c r="J389" s="241">
        <f>ROUND(I389*H389,2)</f>
        <v>0</v>
      </c>
      <c r="K389" s="237" t="s">
        <v>132</v>
      </c>
      <c r="L389" s="44"/>
      <c r="M389" s="242" t="s">
        <v>1</v>
      </c>
      <c r="N389" s="243" t="s">
        <v>39</v>
      </c>
      <c r="O389" s="91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46" t="s">
        <v>153</v>
      </c>
      <c r="AT389" s="246" t="s">
        <v>128</v>
      </c>
      <c r="AU389" s="246" t="s">
        <v>84</v>
      </c>
      <c r="AY389" s="17" t="s">
        <v>125</v>
      </c>
      <c r="BE389" s="247">
        <f>IF(N389="základní",J389,0)</f>
        <v>0</v>
      </c>
      <c r="BF389" s="247">
        <f>IF(N389="snížená",J389,0)</f>
        <v>0</v>
      </c>
      <c r="BG389" s="247">
        <f>IF(N389="zákl. přenesená",J389,0)</f>
        <v>0</v>
      </c>
      <c r="BH389" s="247">
        <f>IF(N389="sníž. přenesená",J389,0)</f>
        <v>0</v>
      </c>
      <c r="BI389" s="247">
        <f>IF(N389="nulová",J389,0)</f>
        <v>0</v>
      </c>
      <c r="BJ389" s="17" t="s">
        <v>82</v>
      </c>
      <c r="BK389" s="247">
        <f>ROUND(I389*H389,2)</f>
        <v>0</v>
      </c>
      <c r="BL389" s="17" t="s">
        <v>153</v>
      </c>
      <c r="BM389" s="246" t="s">
        <v>1140</v>
      </c>
    </row>
    <row r="390" s="2" customFormat="1">
      <c r="A390" s="38"/>
      <c r="B390" s="39"/>
      <c r="C390" s="40"/>
      <c r="D390" s="248" t="s">
        <v>135</v>
      </c>
      <c r="E390" s="40"/>
      <c r="F390" s="249" t="s">
        <v>1139</v>
      </c>
      <c r="G390" s="40"/>
      <c r="H390" s="40"/>
      <c r="I390" s="144"/>
      <c r="J390" s="40"/>
      <c r="K390" s="40"/>
      <c r="L390" s="44"/>
      <c r="M390" s="250"/>
      <c r="N390" s="251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135</v>
      </c>
      <c r="AU390" s="17" t="s">
        <v>84</v>
      </c>
    </row>
    <row r="391" s="13" customFormat="1">
      <c r="A391" s="13"/>
      <c r="B391" s="253"/>
      <c r="C391" s="254"/>
      <c r="D391" s="248" t="s">
        <v>138</v>
      </c>
      <c r="E391" s="255" t="s">
        <v>1</v>
      </c>
      <c r="F391" s="256" t="s">
        <v>858</v>
      </c>
      <c r="G391" s="254"/>
      <c r="H391" s="257">
        <v>7.5</v>
      </c>
      <c r="I391" s="258"/>
      <c r="J391" s="254"/>
      <c r="K391" s="254"/>
      <c r="L391" s="259"/>
      <c r="M391" s="260"/>
      <c r="N391" s="261"/>
      <c r="O391" s="261"/>
      <c r="P391" s="261"/>
      <c r="Q391" s="261"/>
      <c r="R391" s="261"/>
      <c r="S391" s="261"/>
      <c r="T391" s="26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3" t="s">
        <v>138</v>
      </c>
      <c r="AU391" s="263" t="s">
        <v>84</v>
      </c>
      <c r="AV391" s="13" t="s">
        <v>84</v>
      </c>
      <c r="AW391" s="13" t="s">
        <v>31</v>
      </c>
      <c r="AX391" s="13" t="s">
        <v>74</v>
      </c>
      <c r="AY391" s="263" t="s">
        <v>125</v>
      </c>
    </row>
    <row r="392" s="13" customFormat="1">
      <c r="A392" s="13"/>
      <c r="B392" s="253"/>
      <c r="C392" s="254"/>
      <c r="D392" s="248" t="s">
        <v>138</v>
      </c>
      <c r="E392" s="255" t="s">
        <v>1</v>
      </c>
      <c r="F392" s="256" t="s">
        <v>859</v>
      </c>
      <c r="G392" s="254"/>
      <c r="H392" s="257">
        <v>8.25</v>
      </c>
      <c r="I392" s="258"/>
      <c r="J392" s="254"/>
      <c r="K392" s="254"/>
      <c r="L392" s="259"/>
      <c r="M392" s="260"/>
      <c r="N392" s="261"/>
      <c r="O392" s="261"/>
      <c r="P392" s="261"/>
      <c r="Q392" s="261"/>
      <c r="R392" s="261"/>
      <c r="S392" s="261"/>
      <c r="T392" s="26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3" t="s">
        <v>138</v>
      </c>
      <c r="AU392" s="263" t="s">
        <v>84</v>
      </c>
      <c r="AV392" s="13" t="s">
        <v>84</v>
      </c>
      <c r="AW392" s="13" t="s">
        <v>31</v>
      </c>
      <c r="AX392" s="13" t="s">
        <v>74</v>
      </c>
      <c r="AY392" s="263" t="s">
        <v>125</v>
      </c>
    </row>
    <row r="393" s="13" customFormat="1">
      <c r="A393" s="13"/>
      <c r="B393" s="253"/>
      <c r="C393" s="254"/>
      <c r="D393" s="248" t="s">
        <v>138</v>
      </c>
      <c r="E393" s="255" t="s">
        <v>1</v>
      </c>
      <c r="F393" s="256" t="s">
        <v>860</v>
      </c>
      <c r="G393" s="254"/>
      <c r="H393" s="257">
        <v>8.25</v>
      </c>
      <c r="I393" s="258"/>
      <c r="J393" s="254"/>
      <c r="K393" s="254"/>
      <c r="L393" s="259"/>
      <c r="M393" s="260"/>
      <c r="N393" s="261"/>
      <c r="O393" s="261"/>
      <c r="P393" s="261"/>
      <c r="Q393" s="261"/>
      <c r="R393" s="261"/>
      <c r="S393" s="261"/>
      <c r="T393" s="26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3" t="s">
        <v>138</v>
      </c>
      <c r="AU393" s="263" t="s">
        <v>84</v>
      </c>
      <c r="AV393" s="13" t="s">
        <v>84</v>
      </c>
      <c r="AW393" s="13" t="s">
        <v>31</v>
      </c>
      <c r="AX393" s="13" t="s">
        <v>74</v>
      </c>
      <c r="AY393" s="263" t="s">
        <v>125</v>
      </c>
    </row>
    <row r="394" s="13" customFormat="1">
      <c r="A394" s="13"/>
      <c r="B394" s="253"/>
      <c r="C394" s="254"/>
      <c r="D394" s="248" t="s">
        <v>138</v>
      </c>
      <c r="E394" s="255" t="s">
        <v>1</v>
      </c>
      <c r="F394" s="256" t="s">
        <v>1141</v>
      </c>
      <c r="G394" s="254"/>
      <c r="H394" s="257">
        <v>8.25</v>
      </c>
      <c r="I394" s="258"/>
      <c r="J394" s="254"/>
      <c r="K394" s="254"/>
      <c r="L394" s="259"/>
      <c r="M394" s="260"/>
      <c r="N394" s="261"/>
      <c r="O394" s="261"/>
      <c r="P394" s="261"/>
      <c r="Q394" s="261"/>
      <c r="R394" s="261"/>
      <c r="S394" s="261"/>
      <c r="T394" s="26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3" t="s">
        <v>138</v>
      </c>
      <c r="AU394" s="263" t="s">
        <v>84</v>
      </c>
      <c r="AV394" s="13" t="s">
        <v>84</v>
      </c>
      <c r="AW394" s="13" t="s">
        <v>31</v>
      </c>
      <c r="AX394" s="13" t="s">
        <v>74</v>
      </c>
      <c r="AY394" s="263" t="s">
        <v>125</v>
      </c>
    </row>
    <row r="395" s="13" customFormat="1">
      <c r="A395" s="13"/>
      <c r="B395" s="253"/>
      <c r="C395" s="254"/>
      <c r="D395" s="248" t="s">
        <v>138</v>
      </c>
      <c r="E395" s="255" t="s">
        <v>1</v>
      </c>
      <c r="F395" s="256" t="s">
        <v>1142</v>
      </c>
      <c r="G395" s="254"/>
      <c r="H395" s="257">
        <v>8.5</v>
      </c>
      <c r="I395" s="258"/>
      <c r="J395" s="254"/>
      <c r="K395" s="254"/>
      <c r="L395" s="259"/>
      <c r="M395" s="260"/>
      <c r="N395" s="261"/>
      <c r="O395" s="261"/>
      <c r="P395" s="261"/>
      <c r="Q395" s="261"/>
      <c r="R395" s="261"/>
      <c r="S395" s="261"/>
      <c r="T395" s="26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3" t="s">
        <v>138</v>
      </c>
      <c r="AU395" s="263" t="s">
        <v>84</v>
      </c>
      <c r="AV395" s="13" t="s">
        <v>84</v>
      </c>
      <c r="AW395" s="13" t="s">
        <v>31</v>
      </c>
      <c r="AX395" s="13" t="s">
        <v>74</v>
      </c>
      <c r="AY395" s="263" t="s">
        <v>125</v>
      </c>
    </row>
    <row r="396" s="13" customFormat="1">
      <c r="A396" s="13"/>
      <c r="B396" s="253"/>
      <c r="C396" s="254"/>
      <c r="D396" s="248" t="s">
        <v>138</v>
      </c>
      <c r="E396" s="255" t="s">
        <v>1</v>
      </c>
      <c r="F396" s="256" t="s">
        <v>1143</v>
      </c>
      <c r="G396" s="254"/>
      <c r="H396" s="257">
        <v>8.5</v>
      </c>
      <c r="I396" s="258"/>
      <c r="J396" s="254"/>
      <c r="K396" s="254"/>
      <c r="L396" s="259"/>
      <c r="M396" s="260"/>
      <c r="N396" s="261"/>
      <c r="O396" s="261"/>
      <c r="P396" s="261"/>
      <c r="Q396" s="261"/>
      <c r="R396" s="261"/>
      <c r="S396" s="261"/>
      <c r="T396" s="26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3" t="s">
        <v>138</v>
      </c>
      <c r="AU396" s="263" t="s">
        <v>84</v>
      </c>
      <c r="AV396" s="13" t="s">
        <v>84</v>
      </c>
      <c r="AW396" s="13" t="s">
        <v>31</v>
      </c>
      <c r="AX396" s="13" t="s">
        <v>74</v>
      </c>
      <c r="AY396" s="263" t="s">
        <v>125</v>
      </c>
    </row>
    <row r="397" s="13" customFormat="1">
      <c r="A397" s="13"/>
      <c r="B397" s="253"/>
      <c r="C397" s="254"/>
      <c r="D397" s="248" t="s">
        <v>138</v>
      </c>
      <c r="E397" s="255" t="s">
        <v>1</v>
      </c>
      <c r="F397" s="256" t="s">
        <v>1144</v>
      </c>
      <c r="G397" s="254"/>
      <c r="H397" s="257">
        <v>7.7000000000000002</v>
      </c>
      <c r="I397" s="258"/>
      <c r="J397" s="254"/>
      <c r="K397" s="254"/>
      <c r="L397" s="259"/>
      <c r="M397" s="260"/>
      <c r="N397" s="261"/>
      <c r="O397" s="261"/>
      <c r="P397" s="261"/>
      <c r="Q397" s="261"/>
      <c r="R397" s="261"/>
      <c r="S397" s="261"/>
      <c r="T397" s="26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3" t="s">
        <v>138</v>
      </c>
      <c r="AU397" s="263" t="s">
        <v>84</v>
      </c>
      <c r="AV397" s="13" t="s">
        <v>84</v>
      </c>
      <c r="AW397" s="13" t="s">
        <v>31</v>
      </c>
      <c r="AX397" s="13" t="s">
        <v>74</v>
      </c>
      <c r="AY397" s="263" t="s">
        <v>125</v>
      </c>
    </row>
    <row r="398" s="15" customFormat="1">
      <c r="A398" s="15"/>
      <c r="B398" s="279"/>
      <c r="C398" s="280"/>
      <c r="D398" s="248" t="s">
        <v>138</v>
      </c>
      <c r="E398" s="281" t="s">
        <v>1</v>
      </c>
      <c r="F398" s="282" t="s">
        <v>262</v>
      </c>
      <c r="G398" s="280"/>
      <c r="H398" s="283">
        <v>56.950000000000003</v>
      </c>
      <c r="I398" s="284"/>
      <c r="J398" s="280"/>
      <c r="K398" s="280"/>
      <c r="L398" s="285"/>
      <c r="M398" s="286"/>
      <c r="N398" s="287"/>
      <c r="O398" s="287"/>
      <c r="P398" s="287"/>
      <c r="Q398" s="287"/>
      <c r="R398" s="287"/>
      <c r="S398" s="287"/>
      <c r="T398" s="288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89" t="s">
        <v>138</v>
      </c>
      <c r="AU398" s="289" t="s">
        <v>84</v>
      </c>
      <c r="AV398" s="15" t="s">
        <v>145</v>
      </c>
      <c r="AW398" s="15" t="s">
        <v>31</v>
      </c>
      <c r="AX398" s="15" t="s">
        <v>74</v>
      </c>
      <c r="AY398" s="289" t="s">
        <v>125</v>
      </c>
    </row>
    <row r="399" s="13" customFormat="1">
      <c r="A399" s="13"/>
      <c r="B399" s="253"/>
      <c r="C399" s="254"/>
      <c r="D399" s="248" t="s">
        <v>138</v>
      </c>
      <c r="E399" s="255" t="s">
        <v>1</v>
      </c>
      <c r="F399" s="256" t="s">
        <v>1145</v>
      </c>
      <c r="G399" s="254"/>
      <c r="H399" s="257">
        <v>8.5</v>
      </c>
      <c r="I399" s="258"/>
      <c r="J399" s="254"/>
      <c r="K399" s="254"/>
      <c r="L399" s="259"/>
      <c r="M399" s="260"/>
      <c r="N399" s="261"/>
      <c r="O399" s="261"/>
      <c r="P399" s="261"/>
      <c r="Q399" s="261"/>
      <c r="R399" s="261"/>
      <c r="S399" s="261"/>
      <c r="T399" s="26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3" t="s">
        <v>138</v>
      </c>
      <c r="AU399" s="263" t="s">
        <v>84</v>
      </c>
      <c r="AV399" s="13" t="s">
        <v>84</v>
      </c>
      <c r="AW399" s="13" t="s">
        <v>31</v>
      </c>
      <c r="AX399" s="13" t="s">
        <v>74</v>
      </c>
      <c r="AY399" s="263" t="s">
        <v>125</v>
      </c>
    </row>
    <row r="400" s="13" customFormat="1">
      <c r="A400" s="13"/>
      <c r="B400" s="253"/>
      <c r="C400" s="254"/>
      <c r="D400" s="248" t="s">
        <v>138</v>
      </c>
      <c r="E400" s="255" t="s">
        <v>1</v>
      </c>
      <c r="F400" s="256" t="s">
        <v>1146</v>
      </c>
      <c r="G400" s="254"/>
      <c r="H400" s="257">
        <v>8.5</v>
      </c>
      <c r="I400" s="258"/>
      <c r="J400" s="254"/>
      <c r="K400" s="254"/>
      <c r="L400" s="259"/>
      <c r="M400" s="260"/>
      <c r="N400" s="261"/>
      <c r="O400" s="261"/>
      <c r="P400" s="261"/>
      <c r="Q400" s="261"/>
      <c r="R400" s="261"/>
      <c r="S400" s="261"/>
      <c r="T400" s="26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3" t="s">
        <v>138</v>
      </c>
      <c r="AU400" s="263" t="s">
        <v>84</v>
      </c>
      <c r="AV400" s="13" t="s">
        <v>84</v>
      </c>
      <c r="AW400" s="13" t="s">
        <v>31</v>
      </c>
      <c r="AX400" s="13" t="s">
        <v>74</v>
      </c>
      <c r="AY400" s="263" t="s">
        <v>125</v>
      </c>
    </row>
    <row r="401" s="13" customFormat="1">
      <c r="A401" s="13"/>
      <c r="B401" s="253"/>
      <c r="C401" s="254"/>
      <c r="D401" s="248" t="s">
        <v>138</v>
      </c>
      <c r="E401" s="255" t="s">
        <v>1</v>
      </c>
      <c r="F401" s="256" t="s">
        <v>861</v>
      </c>
      <c r="G401" s="254"/>
      <c r="H401" s="257">
        <v>8.8000000000000007</v>
      </c>
      <c r="I401" s="258"/>
      <c r="J401" s="254"/>
      <c r="K401" s="254"/>
      <c r="L401" s="259"/>
      <c r="M401" s="260"/>
      <c r="N401" s="261"/>
      <c r="O401" s="261"/>
      <c r="P401" s="261"/>
      <c r="Q401" s="261"/>
      <c r="R401" s="261"/>
      <c r="S401" s="261"/>
      <c r="T401" s="26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3" t="s">
        <v>138</v>
      </c>
      <c r="AU401" s="263" t="s">
        <v>84</v>
      </c>
      <c r="AV401" s="13" t="s">
        <v>84</v>
      </c>
      <c r="AW401" s="13" t="s">
        <v>31</v>
      </c>
      <c r="AX401" s="13" t="s">
        <v>74</v>
      </c>
      <c r="AY401" s="263" t="s">
        <v>125</v>
      </c>
    </row>
    <row r="402" s="13" customFormat="1">
      <c r="A402" s="13"/>
      <c r="B402" s="253"/>
      <c r="C402" s="254"/>
      <c r="D402" s="248" t="s">
        <v>138</v>
      </c>
      <c r="E402" s="255" t="s">
        <v>1</v>
      </c>
      <c r="F402" s="256" t="s">
        <v>1147</v>
      </c>
      <c r="G402" s="254"/>
      <c r="H402" s="257">
        <v>8.8000000000000007</v>
      </c>
      <c r="I402" s="258"/>
      <c r="J402" s="254"/>
      <c r="K402" s="254"/>
      <c r="L402" s="259"/>
      <c r="M402" s="260"/>
      <c r="N402" s="261"/>
      <c r="O402" s="261"/>
      <c r="P402" s="261"/>
      <c r="Q402" s="261"/>
      <c r="R402" s="261"/>
      <c r="S402" s="261"/>
      <c r="T402" s="26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3" t="s">
        <v>138</v>
      </c>
      <c r="AU402" s="263" t="s">
        <v>84</v>
      </c>
      <c r="AV402" s="13" t="s">
        <v>84</v>
      </c>
      <c r="AW402" s="13" t="s">
        <v>31</v>
      </c>
      <c r="AX402" s="13" t="s">
        <v>74</v>
      </c>
      <c r="AY402" s="263" t="s">
        <v>125</v>
      </c>
    </row>
    <row r="403" s="13" customFormat="1">
      <c r="A403" s="13"/>
      <c r="B403" s="253"/>
      <c r="C403" s="254"/>
      <c r="D403" s="248" t="s">
        <v>138</v>
      </c>
      <c r="E403" s="255" t="s">
        <v>1</v>
      </c>
      <c r="F403" s="256" t="s">
        <v>1148</v>
      </c>
      <c r="G403" s="254"/>
      <c r="H403" s="257">
        <v>8.0999999999999996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3" t="s">
        <v>138</v>
      </c>
      <c r="AU403" s="263" t="s">
        <v>84</v>
      </c>
      <c r="AV403" s="13" t="s">
        <v>84</v>
      </c>
      <c r="AW403" s="13" t="s">
        <v>31</v>
      </c>
      <c r="AX403" s="13" t="s">
        <v>74</v>
      </c>
      <c r="AY403" s="263" t="s">
        <v>125</v>
      </c>
    </row>
    <row r="404" s="13" customFormat="1">
      <c r="A404" s="13"/>
      <c r="B404" s="253"/>
      <c r="C404" s="254"/>
      <c r="D404" s="248" t="s">
        <v>138</v>
      </c>
      <c r="E404" s="255" t="s">
        <v>1</v>
      </c>
      <c r="F404" s="256" t="s">
        <v>1149</v>
      </c>
      <c r="G404" s="254"/>
      <c r="H404" s="257">
        <v>8.0999999999999996</v>
      </c>
      <c r="I404" s="258"/>
      <c r="J404" s="254"/>
      <c r="K404" s="254"/>
      <c r="L404" s="259"/>
      <c r="M404" s="260"/>
      <c r="N404" s="261"/>
      <c r="O404" s="261"/>
      <c r="P404" s="261"/>
      <c r="Q404" s="261"/>
      <c r="R404" s="261"/>
      <c r="S404" s="261"/>
      <c r="T404" s="26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3" t="s">
        <v>138</v>
      </c>
      <c r="AU404" s="263" t="s">
        <v>84</v>
      </c>
      <c r="AV404" s="13" t="s">
        <v>84</v>
      </c>
      <c r="AW404" s="13" t="s">
        <v>31</v>
      </c>
      <c r="AX404" s="13" t="s">
        <v>74</v>
      </c>
      <c r="AY404" s="263" t="s">
        <v>125</v>
      </c>
    </row>
    <row r="405" s="13" customFormat="1">
      <c r="A405" s="13"/>
      <c r="B405" s="253"/>
      <c r="C405" s="254"/>
      <c r="D405" s="248" t="s">
        <v>138</v>
      </c>
      <c r="E405" s="255" t="s">
        <v>1</v>
      </c>
      <c r="F405" s="256" t="s">
        <v>1150</v>
      </c>
      <c r="G405" s="254"/>
      <c r="H405" s="257">
        <v>9.1500000000000004</v>
      </c>
      <c r="I405" s="258"/>
      <c r="J405" s="254"/>
      <c r="K405" s="254"/>
      <c r="L405" s="259"/>
      <c r="M405" s="260"/>
      <c r="N405" s="261"/>
      <c r="O405" s="261"/>
      <c r="P405" s="261"/>
      <c r="Q405" s="261"/>
      <c r="R405" s="261"/>
      <c r="S405" s="261"/>
      <c r="T405" s="26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3" t="s">
        <v>138</v>
      </c>
      <c r="AU405" s="263" t="s">
        <v>84</v>
      </c>
      <c r="AV405" s="13" t="s">
        <v>84</v>
      </c>
      <c r="AW405" s="13" t="s">
        <v>31</v>
      </c>
      <c r="AX405" s="13" t="s">
        <v>74</v>
      </c>
      <c r="AY405" s="263" t="s">
        <v>125</v>
      </c>
    </row>
    <row r="406" s="13" customFormat="1">
      <c r="A406" s="13"/>
      <c r="B406" s="253"/>
      <c r="C406" s="254"/>
      <c r="D406" s="248" t="s">
        <v>138</v>
      </c>
      <c r="E406" s="255" t="s">
        <v>1</v>
      </c>
      <c r="F406" s="256" t="s">
        <v>862</v>
      </c>
      <c r="G406" s="254"/>
      <c r="H406" s="257">
        <v>9.0999999999999996</v>
      </c>
      <c r="I406" s="258"/>
      <c r="J406" s="254"/>
      <c r="K406" s="254"/>
      <c r="L406" s="259"/>
      <c r="M406" s="260"/>
      <c r="N406" s="261"/>
      <c r="O406" s="261"/>
      <c r="P406" s="261"/>
      <c r="Q406" s="261"/>
      <c r="R406" s="261"/>
      <c r="S406" s="261"/>
      <c r="T406" s="26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3" t="s">
        <v>138</v>
      </c>
      <c r="AU406" s="263" t="s">
        <v>84</v>
      </c>
      <c r="AV406" s="13" t="s">
        <v>84</v>
      </c>
      <c r="AW406" s="13" t="s">
        <v>31</v>
      </c>
      <c r="AX406" s="13" t="s">
        <v>74</v>
      </c>
      <c r="AY406" s="263" t="s">
        <v>125</v>
      </c>
    </row>
    <row r="407" s="13" customFormat="1">
      <c r="A407" s="13"/>
      <c r="B407" s="253"/>
      <c r="C407" s="254"/>
      <c r="D407" s="248" t="s">
        <v>138</v>
      </c>
      <c r="E407" s="255" t="s">
        <v>1</v>
      </c>
      <c r="F407" s="256" t="s">
        <v>863</v>
      </c>
      <c r="G407" s="254"/>
      <c r="H407" s="257">
        <v>9.0999999999999996</v>
      </c>
      <c r="I407" s="258"/>
      <c r="J407" s="254"/>
      <c r="K407" s="254"/>
      <c r="L407" s="259"/>
      <c r="M407" s="260"/>
      <c r="N407" s="261"/>
      <c r="O407" s="261"/>
      <c r="P407" s="261"/>
      <c r="Q407" s="261"/>
      <c r="R407" s="261"/>
      <c r="S407" s="261"/>
      <c r="T407" s="26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3" t="s">
        <v>138</v>
      </c>
      <c r="AU407" s="263" t="s">
        <v>84</v>
      </c>
      <c r="AV407" s="13" t="s">
        <v>84</v>
      </c>
      <c r="AW407" s="13" t="s">
        <v>31</v>
      </c>
      <c r="AX407" s="13" t="s">
        <v>74</v>
      </c>
      <c r="AY407" s="263" t="s">
        <v>125</v>
      </c>
    </row>
    <row r="408" s="13" customFormat="1">
      <c r="A408" s="13"/>
      <c r="B408" s="253"/>
      <c r="C408" s="254"/>
      <c r="D408" s="248" t="s">
        <v>138</v>
      </c>
      <c r="E408" s="255" t="s">
        <v>1</v>
      </c>
      <c r="F408" s="256" t="s">
        <v>1151</v>
      </c>
      <c r="G408" s="254"/>
      <c r="H408" s="257">
        <v>9.3499999999999996</v>
      </c>
      <c r="I408" s="258"/>
      <c r="J408" s="254"/>
      <c r="K408" s="254"/>
      <c r="L408" s="259"/>
      <c r="M408" s="260"/>
      <c r="N408" s="261"/>
      <c r="O408" s="261"/>
      <c r="P408" s="261"/>
      <c r="Q408" s="261"/>
      <c r="R408" s="261"/>
      <c r="S408" s="261"/>
      <c r="T408" s="26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3" t="s">
        <v>138</v>
      </c>
      <c r="AU408" s="263" t="s">
        <v>84</v>
      </c>
      <c r="AV408" s="13" t="s">
        <v>84</v>
      </c>
      <c r="AW408" s="13" t="s">
        <v>31</v>
      </c>
      <c r="AX408" s="13" t="s">
        <v>74</v>
      </c>
      <c r="AY408" s="263" t="s">
        <v>125</v>
      </c>
    </row>
    <row r="409" s="13" customFormat="1">
      <c r="A409" s="13"/>
      <c r="B409" s="253"/>
      <c r="C409" s="254"/>
      <c r="D409" s="248" t="s">
        <v>138</v>
      </c>
      <c r="E409" s="255" t="s">
        <v>1</v>
      </c>
      <c r="F409" s="256" t="s">
        <v>1152</v>
      </c>
      <c r="G409" s="254"/>
      <c r="H409" s="257">
        <v>9.5</v>
      </c>
      <c r="I409" s="258"/>
      <c r="J409" s="254"/>
      <c r="K409" s="254"/>
      <c r="L409" s="259"/>
      <c r="M409" s="260"/>
      <c r="N409" s="261"/>
      <c r="O409" s="261"/>
      <c r="P409" s="261"/>
      <c r="Q409" s="261"/>
      <c r="R409" s="261"/>
      <c r="S409" s="261"/>
      <c r="T409" s="26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3" t="s">
        <v>138</v>
      </c>
      <c r="AU409" s="263" t="s">
        <v>84</v>
      </c>
      <c r="AV409" s="13" t="s">
        <v>84</v>
      </c>
      <c r="AW409" s="13" t="s">
        <v>31</v>
      </c>
      <c r="AX409" s="13" t="s">
        <v>74</v>
      </c>
      <c r="AY409" s="263" t="s">
        <v>125</v>
      </c>
    </row>
    <row r="410" s="13" customFormat="1">
      <c r="A410" s="13"/>
      <c r="B410" s="253"/>
      <c r="C410" s="254"/>
      <c r="D410" s="248" t="s">
        <v>138</v>
      </c>
      <c r="E410" s="255" t="s">
        <v>1</v>
      </c>
      <c r="F410" s="256" t="s">
        <v>864</v>
      </c>
      <c r="G410" s="254"/>
      <c r="H410" s="257">
        <v>9.5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3" t="s">
        <v>138</v>
      </c>
      <c r="AU410" s="263" t="s">
        <v>84</v>
      </c>
      <c r="AV410" s="13" t="s">
        <v>84</v>
      </c>
      <c r="AW410" s="13" t="s">
        <v>31</v>
      </c>
      <c r="AX410" s="13" t="s">
        <v>74</v>
      </c>
      <c r="AY410" s="263" t="s">
        <v>125</v>
      </c>
    </row>
    <row r="411" s="15" customFormat="1">
      <c r="A411" s="15"/>
      <c r="B411" s="279"/>
      <c r="C411" s="280"/>
      <c r="D411" s="248" t="s">
        <v>138</v>
      </c>
      <c r="E411" s="281" t="s">
        <v>1</v>
      </c>
      <c r="F411" s="282" t="s">
        <v>262</v>
      </c>
      <c r="G411" s="280"/>
      <c r="H411" s="283">
        <v>106.49999999999999</v>
      </c>
      <c r="I411" s="284"/>
      <c r="J411" s="280"/>
      <c r="K411" s="280"/>
      <c r="L411" s="285"/>
      <c r="M411" s="286"/>
      <c r="N411" s="287"/>
      <c r="O411" s="287"/>
      <c r="P411" s="287"/>
      <c r="Q411" s="287"/>
      <c r="R411" s="287"/>
      <c r="S411" s="287"/>
      <c r="T411" s="288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89" t="s">
        <v>138</v>
      </c>
      <c r="AU411" s="289" t="s">
        <v>84</v>
      </c>
      <c r="AV411" s="15" t="s">
        <v>145</v>
      </c>
      <c r="AW411" s="15" t="s">
        <v>31</v>
      </c>
      <c r="AX411" s="15" t="s">
        <v>74</v>
      </c>
      <c r="AY411" s="289" t="s">
        <v>125</v>
      </c>
    </row>
    <row r="412" s="14" customFormat="1">
      <c r="A412" s="14"/>
      <c r="B412" s="264"/>
      <c r="C412" s="265"/>
      <c r="D412" s="248" t="s">
        <v>138</v>
      </c>
      <c r="E412" s="266" t="s">
        <v>1</v>
      </c>
      <c r="F412" s="267" t="s">
        <v>152</v>
      </c>
      <c r="G412" s="265"/>
      <c r="H412" s="268">
        <v>163.44999999999999</v>
      </c>
      <c r="I412" s="269"/>
      <c r="J412" s="265"/>
      <c r="K412" s="265"/>
      <c r="L412" s="270"/>
      <c r="M412" s="271"/>
      <c r="N412" s="272"/>
      <c r="O412" s="272"/>
      <c r="P412" s="272"/>
      <c r="Q412" s="272"/>
      <c r="R412" s="272"/>
      <c r="S412" s="272"/>
      <c r="T412" s="27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4" t="s">
        <v>138</v>
      </c>
      <c r="AU412" s="274" t="s">
        <v>84</v>
      </c>
      <c r="AV412" s="14" t="s">
        <v>153</v>
      </c>
      <c r="AW412" s="14" t="s">
        <v>31</v>
      </c>
      <c r="AX412" s="14" t="s">
        <v>82</v>
      </c>
      <c r="AY412" s="274" t="s">
        <v>125</v>
      </c>
    </row>
    <row r="413" s="12" customFormat="1" ht="22.8" customHeight="1">
      <c r="A413" s="12"/>
      <c r="B413" s="219"/>
      <c r="C413" s="220"/>
      <c r="D413" s="221" t="s">
        <v>73</v>
      </c>
      <c r="E413" s="233" t="s">
        <v>153</v>
      </c>
      <c r="F413" s="233" t="s">
        <v>1153</v>
      </c>
      <c r="G413" s="220"/>
      <c r="H413" s="220"/>
      <c r="I413" s="223"/>
      <c r="J413" s="234">
        <f>BK413</f>
        <v>0</v>
      </c>
      <c r="K413" s="220"/>
      <c r="L413" s="225"/>
      <c r="M413" s="226"/>
      <c r="N413" s="227"/>
      <c r="O413" s="227"/>
      <c r="P413" s="228">
        <f>SUM(P414:P467)</f>
        <v>0</v>
      </c>
      <c r="Q413" s="227"/>
      <c r="R413" s="228">
        <f>SUM(R414:R467)</f>
        <v>115.31894</v>
      </c>
      <c r="S413" s="227"/>
      <c r="T413" s="229">
        <f>SUM(T414:T467)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30" t="s">
        <v>82</v>
      </c>
      <c r="AT413" s="231" t="s">
        <v>73</v>
      </c>
      <c r="AU413" s="231" t="s">
        <v>82</v>
      </c>
      <c r="AY413" s="230" t="s">
        <v>125</v>
      </c>
      <c r="BK413" s="232">
        <f>SUM(BK414:BK467)</f>
        <v>0</v>
      </c>
    </row>
    <row r="414" s="2" customFormat="1" ht="16.5" customHeight="1">
      <c r="A414" s="38"/>
      <c r="B414" s="39"/>
      <c r="C414" s="235" t="s">
        <v>457</v>
      </c>
      <c r="D414" s="235" t="s">
        <v>128</v>
      </c>
      <c r="E414" s="236" t="s">
        <v>1154</v>
      </c>
      <c r="F414" s="237" t="s">
        <v>1155</v>
      </c>
      <c r="G414" s="238" t="s">
        <v>303</v>
      </c>
      <c r="H414" s="239">
        <v>22</v>
      </c>
      <c r="I414" s="240"/>
      <c r="J414" s="241">
        <f>ROUND(I414*H414,2)</f>
        <v>0</v>
      </c>
      <c r="K414" s="237" t="s">
        <v>132</v>
      </c>
      <c r="L414" s="44"/>
      <c r="M414" s="242" t="s">
        <v>1</v>
      </c>
      <c r="N414" s="243" t="s">
        <v>39</v>
      </c>
      <c r="O414" s="91"/>
      <c r="P414" s="244">
        <f>O414*H414</f>
        <v>0</v>
      </c>
      <c r="Q414" s="244">
        <v>1.8907700000000001</v>
      </c>
      <c r="R414" s="244">
        <f>Q414*H414</f>
        <v>41.596940000000004</v>
      </c>
      <c r="S414" s="244">
        <v>0</v>
      </c>
      <c r="T414" s="245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46" t="s">
        <v>153</v>
      </c>
      <c r="AT414" s="246" t="s">
        <v>128</v>
      </c>
      <c r="AU414" s="246" t="s">
        <v>84</v>
      </c>
      <c r="AY414" s="17" t="s">
        <v>125</v>
      </c>
      <c r="BE414" s="247">
        <f>IF(N414="základní",J414,0)</f>
        <v>0</v>
      </c>
      <c r="BF414" s="247">
        <f>IF(N414="snížená",J414,0)</f>
        <v>0</v>
      </c>
      <c r="BG414" s="247">
        <f>IF(N414="zákl. přenesená",J414,0)</f>
        <v>0</v>
      </c>
      <c r="BH414" s="247">
        <f>IF(N414="sníž. přenesená",J414,0)</f>
        <v>0</v>
      </c>
      <c r="BI414" s="247">
        <f>IF(N414="nulová",J414,0)</f>
        <v>0</v>
      </c>
      <c r="BJ414" s="17" t="s">
        <v>82</v>
      </c>
      <c r="BK414" s="247">
        <f>ROUND(I414*H414,2)</f>
        <v>0</v>
      </c>
      <c r="BL414" s="17" t="s">
        <v>153</v>
      </c>
      <c r="BM414" s="246" t="s">
        <v>1156</v>
      </c>
    </row>
    <row r="415" s="2" customFormat="1">
      <c r="A415" s="38"/>
      <c r="B415" s="39"/>
      <c r="C415" s="40"/>
      <c r="D415" s="248" t="s">
        <v>135</v>
      </c>
      <c r="E415" s="40"/>
      <c r="F415" s="249" t="s">
        <v>1155</v>
      </c>
      <c r="G415" s="40"/>
      <c r="H415" s="40"/>
      <c r="I415" s="144"/>
      <c r="J415" s="40"/>
      <c r="K415" s="40"/>
      <c r="L415" s="44"/>
      <c r="M415" s="250"/>
      <c r="N415" s="251"/>
      <c r="O415" s="91"/>
      <c r="P415" s="91"/>
      <c r="Q415" s="91"/>
      <c r="R415" s="91"/>
      <c r="S415" s="91"/>
      <c r="T415" s="92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135</v>
      </c>
      <c r="AU415" s="17" t="s">
        <v>84</v>
      </c>
    </row>
    <row r="416" s="13" customFormat="1">
      <c r="A416" s="13"/>
      <c r="B416" s="253"/>
      <c r="C416" s="254"/>
      <c r="D416" s="248" t="s">
        <v>138</v>
      </c>
      <c r="E416" s="255" t="s">
        <v>1</v>
      </c>
      <c r="F416" s="256" t="s">
        <v>1157</v>
      </c>
      <c r="G416" s="254"/>
      <c r="H416" s="257">
        <v>0.59999999999999998</v>
      </c>
      <c r="I416" s="258"/>
      <c r="J416" s="254"/>
      <c r="K416" s="254"/>
      <c r="L416" s="259"/>
      <c r="M416" s="260"/>
      <c r="N416" s="261"/>
      <c r="O416" s="261"/>
      <c r="P416" s="261"/>
      <c r="Q416" s="261"/>
      <c r="R416" s="261"/>
      <c r="S416" s="261"/>
      <c r="T416" s="26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3" t="s">
        <v>138</v>
      </c>
      <c r="AU416" s="263" t="s">
        <v>84</v>
      </c>
      <c r="AV416" s="13" t="s">
        <v>84</v>
      </c>
      <c r="AW416" s="13" t="s">
        <v>31</v>
      </c>
      <c r="AX416" s="13" t="s">
        <v>74</v>
      </c>
      <c r="AY416" s="263" t="s">
        <v>125</v>
      </c>
    </row>
    <row r="417" s="13" customFormat="1">
      <c r="A417" s="13"/>
      <c r="B417" s="253"/>
      <c r="C417" s="254"/>
      <c r="D417" s="248" t="s">
        <v>138</v>
      </c>
      <c r="E417" s="255" t="s">
        <v>1</v>
      </c>
      <c r="F417" s="256" t="s">
        <v>1158</v>
      </c>
      <c r="G417" s="254"/>
      <c r="H417" s="257">
        <v>0.80000000000000004</v>
      </c>
      <c r="I417" s="258"/>
      <c r="J417" s="254"/>
      <c r="K417" s="254"/>
      <c r="L417" s="259"/>
      <c r="M417" s="260"/>
      <c r="N417" s="261"/>
      <c r="O417" s="261"/>
      <c r="P417" s="261"/>
      <c r="Q417" s="261"/>
      <c r="R417" s="261"/>
      <c r="S417" s="261"/>
      <c r="T417" s="26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3" t="s">
        <v>138</v>
      </c>
      <c r="AU417" s="263" t="s">
        <v>84</v>
      </c>
      <c r="AV417" s="13" t="s">
        <v>84</v>
      </c>
      <c r="AW417" s="13" t="s">
        <v>31</v>
      </c>
      <c r="AX417" s="13" t="s">
        <v>74</v>
      </c>
      <c r="AY417" s="263" t="s">
        <v>125</v>
      </c>
    </row>
    <row r="418" s="13" customFormat="1">
      <c r="A418" s="13"/>
      <c r="B418" s="253"/>
      <c r="C418" s="254"/>
      <c r="D418" s="248" t="s">
        <v>138</v>
      </c>
      <c r="E418" s="255" t="s">
        <v>1</v>
      </c>
      <c r="F418" s="256" t="s">
        <v>1159</v>
      </c>
      <c r="G418" s="254"/>
      <c r="H418" s="257">
        <v>0.80000000000000004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3" t="s">
        <v>138</v>
      </c>
      <c r="AU418" s="263" t="s">
        <v>84</v>
      </c>
      <c r="AV418" s="13" t="s">
        <v>84</v>
      </c>
      <c r="AW418" s="13" t="s">
        <v>31</v>
      </c>
      <c r="AX418" s="13" t="s">
        <v>74</v>
      </c>
      <c r="AY418" s="263" t="s">
        <v>125</v>
      </c>
    </row>
    <row r="419" s="13" customFormat="1">
      <c r="A419" s="13"/>
      <c r="B419" s="253"/>
      <c r="C419" s="254"/>
      <c r="D419" s="248" t="s">
        <v>138</v>
      </c>
      <c r="E419" s="255" t="s">
        <v>1</v>
      </c>
      <c r="F419" s="256" t="s">
        <v>1160</v>
      </c>
      <c r="G419" s="254"/>
      <c r="H419" s="257">
        <v>0.80000000000000004</v>
      </c>
      <c r="I419" s="258"/>
      <c r="J419" s="254"/>
      <c r="K419" s="254"/>
      <c r="L419" s="259"/>
      <c r="M419" s="260"/>
      <c r="N419" s="261"/>
      <c r="O419" s="261"/>
      <c r="P419" s="261"/>
      <c r="Q419" s="261"/>
      <c r="R419" s="261"/>
      <c r="S419" s="261"/>
      <c r="T419" s="26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3" t="s">
        <v>138</v>
      </c>
      <c r="AU419" s="263" t="s">
        <v>84</v>
      </c>
      <c r="AV419" s="13" t="s">
        <v>84</v>
      </c>
      <c r="AW419" s="13" t="s">
        <v>31</v>
      </c>
      <c r="AX419" s="13" t="s">
        <v>74</v>
      </c>
      <c r="AY419" s="263" t="s">
        <v>125</v>
      </c>
    </row>
    <row r="420" s="13" customFormat="1">
      <c r="A420" s="13"/>
      <c r="B420" s="253"/>
      <c r="C420" s="254"/>
      <c r="D420" s="248" t="s">
        <v>138</v>
      </c>
      <c r="E420" s="255" t="s">
        <v>1</v>
      </c>
      <c r="F420" s="256" t="s">
        <v>1161</v>
      </c>
      <c r="G420" s="254"/>
      <c r="H420" s="257">
        <v>0.80000000000000004</v>
      </c>
      <c r="I420" s="258"/>
      <c r="J420" s="254"/>
      <c r="K420" s="254"/>
      <c r="L420" s="259"/>
      <c r="M420" s="260"/>
      <c r="N420" s="261"/>
      <c r="O420" s="261"/>
      <c r="P420" s="261"/>
      <c r="Q420" s="261"/>
      <c r="R420" s="261"/>
      <c r="S420" s="261"/>
      <c r="T420" s="26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3" t="s">
        <v>138</v>
      </c>
      <c r="AU420" s="263" t="s">
        <v>84</v>
      </c>
      <c r="AV420" s="13" t="s">
        <v>84</v>
      </c>
      <c r="AW420" s="13" t="s">
        <v>31</v>
      </c>
      <c r="AX420" s="13" t="s">
        <v>74</v>
      </c>
      <c r="AY420" s="263" t="s">
        <v>125</v>
      </c>
    </row>
    <row r="421" s="13" customFormat="1">
      <c r="A421" s="13"/>
      <c r="B421" s="253"/>
      <c r="C421" s="254"/>
      <c r="D421" s="248" t="s">
        <v>138</v>
      </c>
      <c r="E421" s="255" t="s">
        <v>1</v>
      </c>
      <c r="F421" s="256" t="s">
        <v>1162</v>
      </c>
      <c r="G421" s="254"/>
      <c r="H421" s="257">
        <v>0.80000000000000004</v>
      </c>
      <c r="I421" s="258"/>
      <c r="J421" s="254"/>
      <c r="K421" s="254"/>
      <c r="L421" s="259"/>
      <c r="M421" s="260"/>
      <c r="N421" s="261"/>
      <c r="O421" s="261"/>
      <c r="P421" s="261"/>
      <c r="Q421" s="261"/>
      <c r="R421" s="261"/>
      <c r="S421" s="261"/>
      <c r="T421" s="26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3" t="s">
        <v>138</v>
      </c>
      <c r="AU421" s="263" t="s">
        <v>84</v>
      </c>
      <c r="AV421" s="13" t="s">
        <v>84</v>
      </c>
      <c r="AW421" s="13" t="s">
        <v>31</v>
      </c>
      <c r="AX421" s="13" t="s">
        <v>74</v>
      </c>
      <c r="AY421" s="263" t="s">
        <v>125</v>
      </c>
    </row>
    <row r="422" s="13" customFormat="1">
      <c r="A422" s="13"/>
      <c r="B422" s="253"/>
      <c r="C422" s="254"/>
      <c r="D422" s="248" t="s">
        <v>138</v>
      </c>
      <c r="E422" s="255" t="s">
        <v>1</v>
      </c>
      <c r="F422" s="256" t="s">
        <v>1163</v>
      </c>
      <c r="G422" s="254"/>
      <c r="H422" s="257">
        <v>0.59999999999999998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3" t="s">
        <v>138</v>
      </c>
      <c r="AU422" s="263" t="s">
        <v>84</v>
      </c>
      <c r="AV422" s="13" t="s">
        <v>84</v>
      </c>
      <c r="AW422" s="13" t="s">
        <v>31</v>
      </c>
      <c r="AX422" s="13" t="s">
        <v>74</v>
      </c>
      <c r="AY422" s="263" t="s">
        <v>125</v>
      </c>
    </row>
    <row r="423" s="15" customFormat="1">
      <c r="A423" s="15"/>
      <c r="B423" s="279"/>
      <c r="C423" s="280"/>
      <c r="D423" s="248" t="s">
        <v>138</v>
      </c>
      <c r="E423" s="281" t="s">
        <v>1</v>
      </c>
      <c r="F423" s="282" t="s">
        <v>262</v>
      </c>
      <c r="G423" s="280"/>
      <c r="H423" s="283">
        <v>5.1999999999999993</v>
      </c>
      <c r="I423" s="284"/>
      <c r="J423" s="280"/>
      <c r="K423" s="280"/>
      <c r="L423" s="285"/>
      <c r="M423" s="286"/>
      <c r="N423" s="287"/>
      <c r="O423" s="287"/>
      <c r="P423" s="287"/>
      <c r="Q423" s="287"/>
      <c r="R423" s="287"/>
      <c r="S423" s="287"/>
      <c r="T423" s="288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89" t="s">
        <v>138</v>
      </c>
      <c r="AU423" s="289" t="s">
        <v>84</v>
      </c>
      <c r="AV423" s="15" t="s">
        <v>145</v>
      </c>
      <c r="AW423" s="15" t="s">
        <v>31</v>
      </c>
      <c r="AX423" s="15" t="s">
        <v>74</v>
      </c>
      <c r="AY423" s="289" t="s">
        <v>125</v>
      </c>
    </row>
    <row r="424" s="13" customFormat="1">
      <c r="A424" s="13"/>
      <c r="B424" s="253"/>
      <c r="C424" s="254"/>
      <c r="D424" s="248" t="s">
        <v>138</v>
      </c>
      <c r="E424" s="255" t="s">
        <v>1</v>
      </c>
      <c r="F424" s="256" t="s">
        <v>1164</v>
      </c>
      <c r="G424" s="254"/>
      <c r="H424" s="257">
        <v>0.80000000000000004</v>
      </c>
      <c r="I424" s="258"/>
      <c r="J424" s="254"/>
      <c r="K424" s="254"/>
      <c r="L424" s="259"/>
      <c r="M424" s="260"/>
      <c r="N424" s="261"/>
      <c r="O424" s="261"/>
      <c r="P424" s="261"/>
      <c r="Q424" s="261"/>
      <c r="R424" s="261"/>
      <c r="S424" s="261"/>
      <c r="T424" s="26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3" t="s">
        <v>138</v>
      </c>
      <c r="AU424" s="263" t="s">
        <v>84</v>
      </c>
      <c r="AV424" s="13" t="s">
        <v>84</v>
      </c>
      <c r="AW424" s="13" t="s">
        <v>31</v>
      </c>
      <c r="AX424" s="13" t="s">
        <v>74</v>
      </c>
      <c r="AY424" s="263" t="s">
        <v>125</v>
      </c>
    </row>
    <row r="425" s="13" customFormat="1">
      <c r="A425" s="13"/>
      <c r="B425" s="253"/>
      <c r="C425" s="254"/>
      <c r="D425" s="248" t="s">
        <v>138</v>
      </c>
      <c r="E425" s="255" t="s">
        <v>1</v>
      </c>
      <c r="F425" s="256" t="s">
        <v>1165</v>
      </c>
      <c r="G425" s="254"/>
      <c r="H425" s="257">
        <v>0.80000000000000004</v>
      </c>
      <c r="I425" s="258"/>
      <c r="J425" s="254"/>
      <c r="K425" s="254"/>
      <c r="L425" s="259"/>
      <c r="M425" s="260"/>
      <c r="N425" s="261"/>
      <c r="O425" s="261"/>
      <c r="P425" s="261"/>
      <c r="Q425" s="261"/>
      <c r="R425" s="261"/>
      <c r="S425" s="261"/>
      <c r="T425" s="26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3" t="s">
        <v>138</v>
      </c>
      <c r="AU425" s="263" t="s">
        <v>84</v>
      </c>
      <c r="AV425" s="13" t="s">
        <v>84</v>
      </c>
      <c r="AW425" s="13" t="s">
        <v>31</v>
      </c>
      <c r="AX425" s="13" t="s">
        <v>74</v>
      </c>
      <c r="AY425" s="263" t="s">
        <v>125</v>
      </c>
    </row>
    <row r="426" s="13" customFormat="1">
      <c r="A426" s="13"/>
      <c r="B426" s="253"/>
      <c r="C426" s="254"/>
      <c r="D426" s="248" t="s">
        <v>138</v>
      </c>
      <c r="E426" s="255" t="s">
        <v>1</v>
      </c>
      <c r="F426" s="256" t="s">
        <v>1166</v>
      </c>
      <c r="G426" s="254"/>
      <c r="H426" s="257">
        <v>0.80000000000000004</v>
      </c>
      <c r="I426" s="258"/>
      <c r="J426" s="254"/>
      <c r="K426" s="254"/>
      <c r="L426" s="259"/>
      <c r="M426" s="260"/>
      <c r="N426" s="261"/>
      <c r="O426" s="261"/>
      <c r="P426" s="261"/>
      <c r="Q426" s="261"/>
      <c r="R426" s="261"/>
      <c r="S426" s="261"/>
      <c r="T426" s="26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3" t="s">
        <v>138</v>
      </c>
      <c r="AU426" s="263" t="s">
        <v>84</v>
      </c>
      <c r="AV426" s="13" t="s">
        <v>84</v>
      </c>
      <c r="AW426" s="13" t="s">
        <v>31</v>
      </c>
      <c r="AX426" s="13" t="s">
        <v>74</v>
      </c>
      <c r="AY426" s="263" t="s">
        <v>125</v>
      </c>
    </row>
    <row r="427" s="13" customFormat="1">
      <c r="A427" s="13"/>
      <c r="B427" s="253"/>
      <c r="C427" s="254"/>
      <c r="D427" s="248" t="s">
        <v>138</v>
      </c>
      <c r="E427" s="255" t="s">
        <v>1</v>
      </c>
      <c r="F427" s="256" t="s">
        <v>1167</v>
      </c>
      <c r="G427" s="254"/>
      <c r="H427" s="257">
        <v>0.80000000000000004</v>
      </c>
      <c r="I427" s="258"/>
      <c r="J427" s="254"/>
      <c r="K427" s="254"/>
      <c r="L427" s="259"/>
      <c r="M427" s="260"/>
      <c r="N427" s="261"/>
      <c r="O427" s="261"/>
      <c r="P427" s="261"/>
      <c r="Q427" s="261"/>
      <c r="R427" s="261"/>
      <c r="S427" s="261"/>
      <c r="T427" s="26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3" t="s">
        <v>138</v>
      </c>
      <c r="AU427" s="263" t="s">
        <v>84</v>
      </c>
      <c r="AV427" s="13" t="s">
        <v>84</v>
      </c>
      <c r="AW427" s="13" t="s">
        <v>31</v>
      </c>
      <c r="AX427" s="13" t="s">
        <v>74</v>
      </c>
      <c r="AY427" s="263" t="s">
        <v>125</v>
      </c>
    </row>
    <row r="428" s="13" customFormat="1">
      <c r="A428" s="13"/>
      <c r="B428" s="253"/>
      <c r="C428" s="254"/>
      <c r="D428" s="248" t="s">
        <v>138</v>
      </c>
      <c r="E428" s="255" t="s">
        <v>1</v>
      </c>
      <c r="F428" s="256" t="s">
        <v>1168</v>
      </c>
      <c r="G428" s="254"/>
      <c r="H428" s="257">
        <v>0.59999999999999998</v>
      </c>
      <c r="I428" s="258"/>
      <c r="J428" s="254"/>
      <c r="K428" s="254"/>
      <c r="L428" s="259"/>
      <c r="M428" s="260"/>
      <c r="N428" s="261"/>
      <c r="O428" s="261"/>
      <c r="P428" s="261"/>
      <c r="Q428" s="261"/>
      <c r="R428" s="261"/>
      <c r="S428" s="261"/>
      <c r="T428" s="26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3" t="s">
        <v>138</v>
      </c>
      <c r="AU428" s="263" t="s">
        <v>84</v>
      </c>
      <c r="AV428" s="13" t="s">
        <v>84</v>
      </c>
      <c r="AW428" s="13" t="s">
        <v>31</v>
      </c>
      <c r="AX428" s="13" t="s">
        <v>74</v>
      </c>
      <c r="AY428" s="263" t="s">
        <v>125</v>
      </c>
    </row>
    <row r="429" s="13" customFormat="1">
      <c r="A429" s="13"/>
      <c r="B429" s="253"/>
      <c r="C429" s="254"/>
      <c r="D429" s="248" t="s">
        <v>138</v>
      </c>
      <c r="E429" s="255" t="s">
        <v>1</v>
      </c>
      <c r="F429" s="256" t="s">
        <v>1169</v>
      </c>
      <c r="G429" s="254"/>
      <c r="H429" s="257">
        <v>0.59999999999999998</v>
      </c>
      <c r="I429" s="258"/>
      <c r="J429" s="254"/>
      <c r="K429" s="254"/>
      <c r="L429" s="259"/>
      <c r="M429" s="260"/>
      <c r="N429" s="261"/>
      <c r="O429" s="261"/>
      <c r="P429" s="261"/>
      <c r="Q429" s="261"/>
      <c r="R429" s="261"/>
      <c r="S429" s="261"/>
      <c r="T429" s="26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3" t="s">
        <v>138</v>
      </c>
      <c r="AU429" s="263" t="s">
        <v>84</v>
      </c>
      <c r="AV429" s="13" t="s">
        <v>84</v>
      </c>
      <c r="AW429" s="13" t="s">
        <v>31</v>
      </c>
      <c r="AX429" s="13" t="s">
        <v>74</v>
      </c>
      <c r="AY429" s="263" t="s">
        <v>125</v>
      </c>
    </row>
    <row r="430" s="13" customFormat="1">
      <c r="A430" s="13"/>
      <c r="B430" s="253"/>
      <c r="C430" s="254"/>
      <c r="D430" s="248" t="s">
        <v>138</v>
      </c>
      <c r="E430" s="255" t="s">
        <v>1</v>
      </c>
      <c r="F430" s="256" t="s">
        <v>1170</v>
      </c>
      <c r="G430" s="254"/>
      <c r="H430" s="257">
        <v>0.80000000000000004</v>
      </c>
      <c r="I430" s="258"/>
      <c r="J430" s="254"/>
      <c r="K430" s="254"/>
      <c r="L430" s="259"/>
      <c r="M430" s="260"/>
      <c r="N430" s="261"/>
      <c r="O430" s="261"/>
      <c r="P430" s="261"/>
      <c r="Q430" s="261"/>
      <c r="R430" s="261"/>
      <c r="S430" s="261"/>
      <c r="T430" s="26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3" t="s">
        <v>138</v>
      </c>
      <c r="AU430" s="263" t="s">
        <v>84</v>
      </c>
      <c r="AV430" s="13" t="s">
        <v>84</v>
      </c>
      <c r="AW430" s="13" t="s">
        <v>31</v>
      </c>
      <c r="AX430" s="13" t="s">
        <v>74</v>
      </c>
      <c r="AY430" s="263" t="s">
        <v>125</v>
      </c>
    </row>
    <row r="431" s="13" customFormat="1">
      <c r="A431" s="13"/>
      <c r="B431" s="253"/>
      <c r="C431" s="254"/>
      <c r="D431" s="248" t="s">
        <v>138</v>
      </c>
      <c r="E431" s="255" t="s">
        <v>1</v>
      </c>
      <c r="F431" s="256" t="s">
        <v>1171</v>
      </c>
      <c r="G431" s="254"/>
      <c r="H431" s="257">
        <v>0.80000000000000004</v>
      </c>
      <c r="I431" s="258"/>
      <c r="J431" s="254"/>
      <c r="K431" s="254"/>
      <c r="L431" s="259"/>
      <c r="M431" s="260"/>
      <c r="N431" s="261"/>
      <c r="O431" s="261"/>
      <c r="P431" s="261"/>
      <c r="Q431" s="261"/>
      <c r="R431" s="261"/>
      <c r="S431" s="261"/>
      <c r="T431" s="26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3" t="s">
        <v>138</v>
      </c>
      <c r="AU431" s="263" t="s">
        <v>84</v>
      </c>
      <c r="AV431" s="13" t="s">
        <v>84</v>
      </c>
      <c r="AW431" s="13" t="s">
        <v>31</v>
      </c>
      <c r="AX431" s="13" t="s">
        <v>74</v>
      </c>
      <c r="AY431" s="263" t="s">
        <v>125</v>
      </c>
    </row>
    <row r="432" s="13" customFormat="1">
      <c r="A432" s="13"/>
      <c r="B432" s="253"/>
      <c r="C432" s="254"/>
      <c r="D432" s="248" t="s">
        <v>138</v>
      </c>
      <c r="E432" s="255" t="s">
        <v>1</v>
      </c>
      <c r="F432" s="256" t="s">
        <v>1172</v>
      </c>
      <c r="G432" s="254"/>
      <c r="H432" s="257">
        <v>0.80000000000000004</v>
      </c>
      <c r="I432" s="258"/>
      <c r="J432" s="254"/>
      <c r="K432" s="254"/>
      <c r="L432" s="259"/>
      <c r="M432" s="260"/>
      <c r="N432" s="261"/>
      <c r="O432" s="261"/>
      <c r="P432" s="261"/>
      <c r="Q432" s="261"/>
      <c r="R432" s="261"/>
      <c r="S432" s="261"/>
      <c r="T432" s="26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3" t="s">
        <v>138</v>
      </c>
      <c r="AU432" s="263" t="s">
        <v>84</v>
      </c>
      <c r="AV432" s="13" t="s">
        <v>84</v>
      </c>
      <c r="AW432" s="13" t="s">
        <v>31</v>
      </c>
      <c r="AX432" s="13" t="s">
        <v>74</v>
      </c>
      <c r="AY432" s="263" t="s">
        <v>125</v>
      </c>
    </row>
    <row r="433" s="13" customFormat="1">
      <c r="A433" s="13"/>
      <c r="B433" s="253"/>
      <c r="C433" s="254"/>
      <c r="D433" s="248" t="s">
        <v>138</v>
      </c>
      <c r="E433" s="255" t="s">
        <v>1</v>
      </c>
      <c r="F433" s="256" t="s">
        <v>1173</v>
      </c>
      <c r="G433" s="254"/>
      <c r="H433" s="257">
        <v>0.80000000000000004</v>
      </c>
      <c r="I433" s="258"/>
      <c r="J433" s="254"/>
      <c r="K433" s="254"/>
      <c r="L433" s="259"/>
      <c r="M433" s="260"/>
      <c r="N433" s="261"/>
      <c r="O433" s="261"/>
      <c r="P433" s="261"/>
      <c r="Q433" s="261"/>
      <c r="R433" s="261"/>
      <c r="S433" s="261"/>
      <c r="T433" s="26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3" t="s">
        <v>138</v>
      </c>
      <c r="AU433" s="263" t="s">
        <v>84</v>
      </c>
      <c r="AV433" s="13" t="s">
        <v>84</v>
      </c>
      <c r="AW433" s="13" t="s">
        <v>31</v>
      </c>
      <c r="AX433" s="13" t="s">
        <v>74</v>
      </c>
      <c r="AY433" s="263" t="s">
        <v>125</v>
      </c>
    </row>
    <row r="434" s="13" customFormat="1">
      <c r="A434" s="13"/>
      <c r="B434" s="253"/>
      <c r="C434" s="254"/>
      <c r="D434" s="248" t="s">
        <v>138</v>
      </c>
      <c r="E434" s="255" t="s">
        <v>1</v>
      </c>
      <c r="F434" s="256" t="s">
        <v>1174</v>
      </c>
      <c r="G434" s="254"/>
      <c r="H434" s="257">
        <v>0.80000000000000004</v>
      </c>
      <c r="I434" s="258"/>
      <c r="J434" s="254"/>
      <c r="K434" s="254"/>
      <c r="L434" s="259"/>
      <c r="M434" s="260"/>
      <c r="N434" s="261"/>
      <c r="O434" s="261"/>
      <c r="P434" s="261"/>
      <c r="Q434" s="261"/>
      <c r="R434" s="261"/>
      <c r="S434" s="261"/>
      <c r="T434" s="26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3" t="s">
        <v>138</v>
      </c>
      <c r="AU434" s="263" t="s">
        <v>84</v>
      </c>
      <c r="AV434" s="13" t="s">
        <v>84</v>
      </c>
      <c r="AW434" s="13" t="s">
        <v>31</v>
      </c>
      <c r="AX434" s="13" t="s">
        <v>74</v>
      </c>
      <c r="AY434" s="263" t="s">
        <v>125</v>
      </c>
    </row>
    <row r="435" s="13" customFormat="1">
      <c r="A435" s="13"/>
      <c r="B435" s="253"/>
      <c r="C435" s="254"/>
      <c r="D435" s="248" t="s">
        <v>138</v>
      </c>
      <c r="E435" s="255" t="s">
        <v>1</v>
      </c>
      <c r="F435" s="256" t="s">
        <v>1175</v>
      </c>
      <c r="G435" s="254"/>
      <c r="H435" s="257">
        <v>0.80000000000000004</v>
      </c>
      <c r="I435" s="258"/>
      <c r="J435" s="254"/>
      <c r="K435" s="254"/>
      <c r="L435" s="259"/>
      <c r="M435" s="260"/>
      <c r="N435" s="261"/>
      <c r="O435" s="261"/>
      <c r="P435" s="261"/>
      <c r="Q435" s="261"/>
      <c r="R435" s="261"/>
      <c r="S435" s="261"/>
      <c r="T435" s="26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3" t="s">
        <v>138</v>
      </c>
      <c r="AU435" s="263" t="s">
        <v>84</v>
      </c>
      <c r="AV435" s="13" t="s">
        <v>84</v>
      </c>
      <c r="AW435" s="13" t="s">
        <v>31</v>
      </c>
      <c r="AX435" s="13" t="s">
        <v>74</v>
      </c>
      <c r="AY435" s="263" t="s">
        <v>125</v>
      </c>
    </row>
    <row r="436" s="15" customFormat="1">
      <c r="A436" s="15"/>
      <c r="B436" s="279"/>
      <c r="C436" s="280"/>
      <c r="D436" s="248" t="s">
        <v>138</v>
      </c>
      <c r="E436" s="281" t="s">
        <v>1</v>
      </c>
      <c r="F436" s="282" t="s">
        <v>262</v>
      </c>
      <c r="G436" s="280"/>
      <c r="H436" s="283">
        <v>9.2000000000000011</v>
      </c>
      <c r="I436" s="284"/>
      <c r="J436" s="280"/>
      <c r="K436" s="280"/>
      <c r="L436" s="285"/>
      <c r="M436" s="286"/>
      <c r="N436" s="287"/>
      <c r="O436" s="287"/>
      <c r="P436" s="287"/>
      <c r="Q436" s="287"/>
      <c r="R436" s="287"/>
      <c r="S436" s="287"/>
      <c r="T436" s="288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89" t="s">
        <v>138</v>
      </c>
      <c r="AU436" s="289" t="s">
        <v>84</v>
      </c>
      <c r="AV436" s="15" t="s">
        <v>145</v>
      </c>
      <c r="AW436" s="15" t="s">
        <v>31</v>
      </c>
      <c r="AX436" s="15" t="s">
        <v>74</v>
      </c>
      <c r="AY436" s="289" t="s">
        <v>125</v>
      </c>
    </row>
    <row r="437" s="13" customFormat="1">
      <c r="A437" s="13"/>
      <c r="B437" s="253"/>
      <c r="C437" s="254"/>
      <c r="D437" s="248" t="s">
        <v>138</v>
      </c>
      <c r="E437" s="255" t="s">
        <v>1</v>
      </c>
      <c r="F437" s="256" t="s">
        <v>1176</v>
      </c>
      <c r="G437" s="254"/>
      <c r="H437" s="257">
        <v>2.7999999999999998</v>
      </c>
      <c r="I437" s="258"/>
      <c r="J437" s="254"/>
      <c r="K437" s="254"/>
      <c r="L437" s="259"/>
      <c r="M437" s="260"/>
      <c r="N437" s="261"/>
      <c r="O437" s="261"/>
      <c r="P437" s="261"/>
      <c r="Q437" s="261"/>
      <c r="R437" s="261"/>
      <c r="S437" s="261"/>
      <c r="T437" s="26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3" t="s">
        <v>138</v>
      </c>
      <c r="AU437" s="263" t="s">
        <v>84</v>
      </c>
      <c r="AV437" s="13" t="s">
        <v>84</v>
      </c>
      <c r="AW437" s="13" t="s">
        <v>31</v>
      </c>
      <c r="AX437" s="13" t="s">
        <v>74</v>
      </c>
      <c r="AY437" s="263" t="s">
        <v>125</v>
      </c>
    </row>
    <row r="438" s="13" customFormat="1">
      <c r="A438" s="13"/>
      <c r="B438" s="253"/>
      <c r="C438" s="254"/>
      <c r="D438" s="248" t="s">
        <v>138</v>
      </c>
      <c r="E438" s="255" t="s">
        <v>1</v>
      </c>
      <c r="F438" s="256" t="s">
        <v>1177</v>
      </c>
      <c r="G438" s="254"/>
      <c r="H438" s="257">
        <v>4.7999999999999998</v>
      </c>
      <c r="I438" s="258"/>
      <c r="J438" s="254"/>
      <c r="K438" s="254"/>
      <c r="L438" s="259"/>
      <c r="M438" s="260"/>
      <c r="N438" s="261"/>
      <c r="O438" s="261"/>
      <c r="P438" s="261"/>
      <c r="Q438" s="261"/>
      <c r="R438" s="261"/>
      <c r="S438" s="261"/>
      <c r="T438" s="26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3" t="s">
        <v>138</v>
      </c>
      <c r="AU438" s="263" t="s">
        <v>84</v>
      </c>
      <c r="AV438" s="13" t="s">
        <v>84</v>
      </c>
      <c r="AW438" s="13" t="s">
        <v>31</v>
      </c>
      <c r="AX438" s="13" t="s">
        <v>74</v>
      </c>
      <c r="AY438" s="263" t="s">
        <v>125</v>
      </c>
    </row>
    <row r="439" s="15" customFormat="1">
      <c r="A439" s="15"/>
      <c r="B439" s="279"/>
      <c r="C439" s="280"/>
      <c r="D439" s="248" t="s">
        <v>138</v>
      </c>
      <c r="E439" s="281" t="s">
        <v>1</v>
      </c>
      <c r="F439" s="282" t="s">
        <v>262</v>
      </c>
      <c r="G439" s="280"/>
      <c r="H439" s="283">
        <v>7.5999999999999996</v>
      </c>
      <c r="I439" s="284"/>
      <c r="J439" s="280"/>
      <c r="K439" s="280"/>
      <c r="L439" s="285"/>
      <c r="M439" s="286"/>
      <c r="N439" s="287"/>
      <c r="O439" s="287"/>
      <c r="P439" s="287"/>
      <c r="Q439" s="287"/>
      <c r="R439" s="287"/>
      <c r="S439" s="287"/>
      <c r="T439" s="288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89" t="s">
        <v>138</v>
      </c>
      <c r="AU439" s="289" t="s">
        <v>84</v>
      </c>
      <c r="AV439" s="15" t="s">
        <v>145</v>
      </c>
      <c r="AW439" s="15" t="s">
        <v>31</v>
      </c>
      <c r="AX439" s="15" t="s">
        <v>74</v>
      </c>
      <c r="AY439" s="289" t="s">
        <v>125</v>
      </c>
    </row>
    <row r="440" s="14" customFormat="1">
      <c r="A440" s="14"/>
      <c r="B440" s="264"/>
      <c r="C440" s="265"/>
      <c r="D440" s="248" t="s">
        <v>138</v>
      </c>
      <c r="E440" s="266" t="s">
        <v>1</v>
      </c>
      <c r="F440" s="267" t="s">
        <v>152</v>
      </c>
      <c r="G440" s="265"/>
      <c r="H440" s="268">
        <v>22.000000000000004</v>
      </c>
      <c r="I440" s="269"/>
      <c r="J440" s="265"/>
      <c r="K440" s="265"/>
      <c r="L440" s="270"/>
      <c r="M440" s="271"/>
      <c r="N440" s="272"/>
      <c r="O440" s="272"/>
      <c r="P440" s="272"/>
      <c r="Q440" s="272"/>
      <c r="R440" s="272"/>
      <c r="S440" s="272"/>
      <c r="T440" s="27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4" t="s">
        <v>138</v>
      </c>
      <c r="AU440" s="274" t="s">
        <v>84</v>
      </c>
      <c r="AV440" s="14" t="s">
        <v>153</v>
      </c>
      <c r="AW440" s="14" t="s">
        <v>31</v>
      </c>
      <c r="AX440" s="14" t="s">
        <v>82</v>
      </c>
      <c r="AY440" s="274" t="s">
        <v>125</v>
      </c>
    </row>
    <row r="441" s="2" customFormat="1" ht="21.75" customHeight="1">
      <c r="A441" s="38"/>
      <c r="B441" s="39"/>
      <c r="C441" s="235" t="s">
        <v>462</v>
      </c>
      <c r="D441" s="235" t="s">
        <v>128</v>
      </c>
      <c r="E441" s="236" t="s">
        <v>1178</v>
      </c>
      <c r="F441" s="237" t="s">
        <v>1179</v>
      </c>
      <c r="G441" s="238" t="s">
        <v>303</v>
      </c>
      <c r="H441" s="239">
        <v>33</v>
      </c>
      <c r="I441" s="240"/>
      <c r="J441" s="241">
        <f>ROUND(I441*H441,2)</f>
        <v>0</v>
      </c>
      <c r="K441" s="237" t="s">
        <v>132</v>
      </c>
      <c r="L441" s="44"/>
      <c r="M441" s="242" t="s">
        <v>1</v>
      </c>
      <c r="N441" s="243" t="s">
        <v>39</v>
      </c>
      <c r="O441" s="91"/>
      <c r="P441" s="244">
        <f>O441*H441</f>
        <v>0</v>
      </c>
      <c r="Q441" s="244">
        <v>2.234</v>
      </c>
      <c r="R441" s="244">
        <f>Q441*H441</f>
        <v>73.721999999999994</v>
      </c>
      <c r="S441" s="244">
        <v>0</v>
      </c>
      <c r="T441" s="245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46" t="s">
        <v>153</v>
      </c>
      <c r="AT441" s="246" t="s">
        <v>128</v>
      </c>
      <c r="AU441" s="246" t="s">
        <v>84</v>
      </c>
      <c r="AY441" s="17" t="s">
        <v>125</v>
      </c>
      <c r="BE441" s="247">
        <f>IF(N441="základní",J441,0)</f>
        <v>0</v>
      </c>
      <c r="BF441" s="247">
        <f>IF(N441="snížená",J441,0)</f>
        <v>0</v>
      </c>
      <c r="BG441" s="247">
        <f>IF(N441="zákl. přenesená",J441,0)</f>
        <v>0</v>
      </c>
      <c r="BH441" s="247">
        <f>IF(N441="sníž. přenesená",J441,0)</f>
        <v>0</v>
      </c>
      <c r="BI441" s="247">
        <f>IF(N441="nulová",J441,0)</f>
        <v>0</v>
      </c>
      <c r="BJ441" s="17" t="s">
        <v>82</v>
      </c>
      <c r="BK441" s="247">
        <f>ROUND(I441*H441,2)</f>
        <v>0</v>
      </c>
      <c r="BL441" s="17" t="s">
        <v>153</v>
      </c>
      <c r="BM441" s="246" t="s">
        <v>1180</v>
      </c>
    </row>
    <row r="442" s="2" customFormat="1">
      <c r="A442" s="38"/>
      <c r="B442" s="39"/>
      <c r="C442" s="40"/>
      <c r="D442" s="248" t="s">
        <v>135</v>
      </c>
      <c r="E442" s="40"/>
      <c r="F442" s="249" t="s">
        <v>1179</v>
      </c>
      <c r="G442" s="40"/>
      <c r="H442" s="40"/>
      <c r="I442" s="144"/>
      <c r="J442" s="40"/>
      <c r="K442" s="40"/>
      <c r="L442" s="44"/>
      <c r="M442" s="250"/>
      <c r="N442" s="251"/>
      <c r="O442" s="91"/>
      <c r="P442" s="91"/>
      <c r="Q442" s="91"/>
      <c r="R442" s="91"/>
      <c r="S442" s="91"/>
      <c r="T442" s="92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135</v>
      </c>
      <c r="AU442" s="17" t="s">
        <v>84</v>
      </c>
    </row>
    <row r="443" s="13" customFormat="1">
      <c r="A443" s="13"/>
      <c r="B443" s="253"/>
      <c r="C443" s="254"/>
      <c r="D443" s="248" t="s">
        <v>138</v>
      </c>
      <c r="E443" s="255" t="s">
        <v>1</v>
      </c>
      <c r="F443" s="256" t="s">
        <v>1181</v>
      </c>
      <c r="G443" s="254"/>
      <c r="H443" s="257">
        <v>0.90000000000000002</v>
      </c>
      <c r="I443" s="258"/>
      <c r="J443" s="254"/>
      <c r="K443" s="254"/>
      <c r="L443" s="259"/>
      <c r="M443" s="260"/>
      <c r="N443" s="261"/>
      <c r="O443" s="261"/>
      <c r="P443" s="261"/>
      <c r="Q443" s="261"/>
      <c r="R443" s="261"/>
      <c r="S443" s="261"/>
      <c r="T443" s="26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3" t="s">
        <v>138</v>
      </c>
      <c r="AU443" s="263" t="s">
        <v>84</v>
      </c>
      <c r="AV443" s="13" t="s">
        <v>84</v>
      </c>
      <c r="AW443" s="13" t="s">
        <v>31</v>
      </c>
      <c r="AX443" s="13" t="s">
        <v>74</v>
      </c>
      <c r="AY443" s="263" t="s">
        <v>125</v>
      </c>
    </row>
    <row r="444" s="13" customFormat="1">
      <c r="A444" s="13"/>
      <c r="B444" s="253"/>
      <c r="C444" s="254"/>
      <c r="D444" s="248" t="s">
        <v>138</v>
      </c>
      <c r="E444" s="255" t="s">
        <v>1</v>
      </c>
      <c r="F444" s="256" t="s">
        <v>1182</v>
      </c>
      <c r="G444" s="254"/>
      <c r="H444" s="257">
        <v>1.2</v>
      </c>
      <c r="I444" s="258"/>
      <c r="J444" s="254"/>
      <c r="K444" s="254"/>
      <c r="L444" s="259"/>
      <c r="M444" s="260"/>
      <c r="N444" s="261"/>
      <c r="O444" s="261"/>
      <c r="P444" s="261"/>
      <c r="Q444" s="261"/>
      <c r="R444" s="261"/>
      <c r="S444" s="261"/>
      <c r="T444" s="26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3" t="s">
        <v>138</v>
      </c>
      <c r="AU444" s="263" t="s">
        <v>84</v>
      </c>
      <c r="AV444" s="13" t="s">
        <v>84</v>
      </c>
      <c r="AW444" s="13" t="s">
        <v>31</v>
      </c>
      <c r="AX444" s="13" t="s">
        <v>74</v>
      </c>
      <c r="AY444" s="263" t="s">
        <v>125</v>
      </c>
    </row>
    <row r="445" s="13" customFormat="1">
      <c r="A445" s="13"/>
      <c r="B445" s="253"/>
      <c r="C445" s="254"/>
      <c r="D445" s="248" t="s">
        <v>138</v>
      </c>
      <c r="E445" s="255" t="s">
        <v>1</v>
      </c>
      <c r="F445" s="256" t="s">
        <v>1183</v>
      </c>
      <c r="G445" s="254"/>
      <c r="H445" s="257">
        <v>1.2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3" t="s">
        <v>138</v>
      </c>
      <c r="AU445" s="263" t="s">
        <v>84</v>
      </c>
      <c r="AV445" s="13" t="s">
        <v>84</v>
      </c>
      <c r="AW445" s="13" t="s">
        <v>31</v>
      </c>
      <c r="AX445" s="13" t="s">
        <v>74</v>
      </c>
      <c r="AY445" s="263" t="s">
        <v>125</v>
      </c>
    </row>
    <row r="446" s="13" customFormat="1">
      <c r="A446" s="13"/>
      <c r="B446" s="253"/>
      <c r="C446" s="254"/>
      <c r="D446" s="248" t="s">
        <v>138</v>
      </c>
      <c r="E446" s="255" t="s">
        <v>1</v>
      </c>
      <c r="F446" s="256" t="s">
        <v>1184</v>
      </c>
      <c r="G446" s="254"/>
      <c r="H446" s="257">
        <v>1.2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3" t="s">
        <v>138</v>
      </c>
      <c r="AU446" s="263" t="s">
        <v>84</v>
      </c>
      <c r="AV446" s="13" t="s">
        <v>84</v>
      </c>
      <c r="AW446" s="13" t="s">
        <v>31</v>
      </c>
      <c r="AX446" s="13" t="s">
        <v>74</v>
      </c>
      <c r="AY446" s="263" t="s">
        <v>125</v>
      </c>
    </row>
    <row r="447" s="13" customFormat="1">
      <c r="A447" s="13"/>
      <c r="B447" s="253"/>
      <c r="C447" s="254"/>
      <c r="D447" s="248" t="s">
        <v>138</v>
      </c>
      <c r="E447" s="255" t="s">
        <v>1</v>
      </c>
      <c r="F447" s="256" t="s">
        <v>1185</v>
      </c>
      <c r="G447" s="254"/>
      <c r="H447" s="257">
        <v>1.2</v>
      </c>
      <c r="I447" s="258"/>
      <c r="J447" s="254"/>
      <c r="K447" s="254"/>
      <c r="L447" s="259"/>
      <c r="M447" s="260"/>
      <c r="N447" s="261"/>
      <c r="O447" s="261"/>
      <c r="P447" s="261"/>
      <c r="Q447" s="261"/>
      <c r="R447" s="261"/>
      <c r="S447" s="261"/>
      <c r="T447" s="26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3" t="s">
        <v>138</v>
      </c>
      <c r="AU447" s="263" t="s">
        <v>84</v>
      </c>
      <c r="AV447" s="13" t="s">
        <v>84</v>
      </c>
      <c r="AW447" s="13" t="s">
        <v>31</v>
      </c>
      <c r="AX447" s="13" t="s">
        <v>74</v>
      </c>
      <c r="AY447" s="263" t="s">
        <v>125</v>
      </c>
    </row>
    <row r="448" s="13" customFormat="1">
      <c r="A448" s="13"/>
      <c r="B448" s="253"/>
      <c r="C448" s="254"/>
      <c r="D448" s="248" t="s">
        <v>138</v>
      </c>
      <c r="E448" s="255" t="s">
        <v>1</v>
      </c>
      <c r="F448" s="256" t="s">
        <v>1186</v>
      </c>
      <c r="G448" s="254"/>
      <c r="H448" s="257">
        <v>1.2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3" t="s">
        <v>138</v>
      </c>
      <c r="AU448" s="263" t="s">
        <v>84</v>
      </c>
      <c r="AV448" s="13" t="s">
        <v>84</v>
      </c>
      <c r="AW448" s="13" t="s">
        <v>31</v>
      </c>
      <c r="AX448" s="13" t="s">
        <v>74</v>
      </c>
      <c r="AY448" s="263" t="s">
        <v>125</v>
      </c>
    </row>
    <row r="449" s="13" customFormat="1">
      <c r="A449" s="13"/>
      <c r="B449" s="253"/>
      <c r="C449" s="254"/>
      <c r="D449" s="248" t="s">
        <v>138</v>
      </c>
      <c r="E449" s="255" t="s">
        <v>1</v>
      </c>
      <c r="F449" s="256" t="s">
        <v>1187</v>
      </c>
      <c r="G449" s="254"/>
      <c r="H449" s="257">
        <v>0.90000000000000002</v>
      </c>
      <c r="I449" s="258"/>
      <c r="J449" s="254"/>
      <c r="K449" s="254"/>
      <c r="L449" s="259"/>
      <c r="M449" s="260"/>
      <c r="N449" s="261"/>
      <c r="O449" s="261"/>
      <c r="P449" s="261"/>
      <c r="Q449" s="261"/>
      <c r="R449" s="261"/>
      <c r="S449" s="261"/>
      <c r="T449" s="26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3" t="s">
        <v>138</v>
      </c>
      <c r="AU449" s="263" t="s">
        <v>84</v>
      </c>
      <c r="AV449" s="13" t="s">
        <v>84</v>
      </c>
      <c r="AW449" s="13" t="s">
        <v>31</v>
      </c>
      <c r="AX449" s="13" t="s">
        <v>74</v>
      </c>
      <c r="AY449" s="263" t="s">
        <v>125</v>
      </c>
    </row>
    <row r="450" s="15" customFormat="1">
      <c r="A450" s="15"/>
      <c r="B450" s="279"/>
      <c r="C450" s="280"/>
      <c r="D450" s="248" t="s">
        <v>138</v>
      </c>
      <c r="E450" s="281" t="s">
        <v>1</v>
      </c>
      <c r="F450" s="282" t="s">
        <v>262</v>
      </c>
      <c r="G450" s="280"/>
      <c r="H450" s="283">
        <v>7.8000000000000007</v>
      </c>
      <c r="I450" s="284"/>
      <c r="J450" s="280"/>
      <c r="K450" s="280"/>
      <c r="L450" s="285"/>
      <c r="M450" s="286"/>
      <c r="N450" s="287"/>
      <c r="O450" s="287"/>
      <c r="P450" s="287"/>
      <c r="Q450" s="287"/>
      <c r="R450" s="287"/>
      <c r="S450" s="287"/>
      <c r="T450" s="288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89" t="s">
        <v>138</v>
      </c>
      <c r="AU450" s="289" t="s">
        <v>84</v>
      </c>
      <c r="AV450" s="15" t="s">
        <v>145</v>
      </c>
      <c r="AW450" s="15" t="s">
        <v>31</v>
      </c>
      <c r="AX450" s="15" t="s">
        <v>74</v>
      </c>
      <c r="AY450" s="289" t="s">
        <v>125</v>
      </c>
    </row>
    <row r="451" s="13" customFormat="1">
      <c r="A451" s="13"/>
      <c r="B451" s="253"/>
      <c r="C451" s="254"/>
      <c r="D451" s="248" t="s">
        <v>138</v>
      </c>
      <c r="E451" s="255" t="s">
        <v>1</v>
      </c>
      <c r="F451" s="256" t="s">
        <v>1188</v>
      </c>
      <c r="G451" s="254"/>
      <c r="H451" s="257">
        <v>1.2</v>
      </c>
      <c r="I451" s="258"/>
      <c r="J451" s="254"/>
      <c r="K451" s="254"/>
      <c r="L451" s="259"/>
      <c r="M451" s="260"/>
      <c r="N451" s="261"/>
      <c r="O451" s="261"/>
      <c r="P451" s="261"/>
      <c r="Q451" s="261"/>
      <c r="R451" s="261"/>
      <c r="S451" s="261"/>
      <c r="T451" s="26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3" t="s">
        <v>138</v>
      </c>
      <c r="AU451" s="263" t="s">
        <v>84</v>
      </c>
      <c r="AV451" s="13" t="s">
        <v>84</v>
      </c>
      <c r="AW451" s="13" t="s">
        <v>31</v>
      </c>
      <c r="AX451" s="13" t="s">
        <v>74</v>
      </c>
      <c r="AY451" s="263" t="s">
        <v>125</v>
      </c>
    </row>
    <row r="452" s="13" customFormat="1">
      <c r="A452" s="13"/>
      <c r="B452" s="253"/>
      <c r="C452" s="254"/>
      <c r="D452" s="248" t="s">
        <v>138</v>
      </c>
      <c r="E452" s="255" t="s">
        <v>1</v>
      </c>
      <c r="F452" s="256" t="s">
        <v>1189</v>
      </c>
      <c r="G452" s="254"/>
      <c r="H452" s="257">
        <v>1.2</v>
      </c>
      <c r="I452" s="258"/>
      <c r="J452" s="254"/>
      <c r="K452" s="254"/>
      <c r="L452" s="259"/>
      <c r="M452" s="260"/>
      <c r="N452" s="261"/>
      <c r="O452" s="261"/>
      <c r="P452" s="261"/>
      <c r="Q452" s="261"/>
      <c r="R452" s="261"/>
      <c r="S452" s="261"/>
      <c r="T452" s="26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3" t="s">
        <v>138</v>
      </c>
      <c r="AU452" s="263" t="s">
        <v>84</v>
      </c>
      <c r="AV452" s="13" t="s">
        <v>84</v>
      </c>
      <c r="AW452" s="13" t="s">
        <v>31</v>
      </c>
      <c r="AX452" s="13" t="s">
        <v>74</v>
      </c>
      <c r="AY452" s="263" t="s">
        <v>125</v>
      </c>
    </row>
    <row r="453" s="13" customFormat="1">
      <c r="A453" s="13"/>
      <c r="B453" s="253"/>
      <c r="C453" s="254"/>
      <c r="D453" s="248" t="s">
        <v>138</v>
      </c>
      <c r="E453" s="255" t="s">
        <v>1</v>
      </c>
      <c r="F453" s="256" t="s">
        <v>1190</v>
      </c>
      <c r="G453" s="254"/>
      <c r="H453" s="257">
        <v>1.2</v>
      </c>
      <c r="I453" s="258"/>
      <c r="J453" s="254"/>
      <c r="K453" s="254"/>
      <c r="L453" s="259"/>
      <c r="M453" s="260"/>
      <c r="N453" s="261"/>
      <c r="O453" s="261"/>
      <c r="P453" s="261"/>
      <c r="Q453" s="261"/>
      <c r="R453" s="261"/>
      <c r="S453" s="261"/>
      <c r="T453" s="26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3" t="s">
        <v>138</v>
      </c>
      <c r="AU453" s="263" t="s">
        <v>84</v>
      </c>
      <c r="AV453" s="13" t="s">
        <v>84</v>
      </c>
      <c r="AW453" s="13" t="s">
        <v>31</v>
      </c>
      <c r="AX453" s="13" t="s">
        <v>74</v>
      </c>
      <c r="AY453" s="263" t="s">
        <v>125</v>
      </c>
    </row>
    <row r="454" s="13" customFormat="1">
      <c r="A454" s="13"/>
      <c r="B454" s="253"/>
      <c r="C454" s="254"/>
      <c r="D454" s="248" t="s">
        <v>138</v>
      </c>
      <c r="E454" s="255" t="s">
        <v>1</v>
      </c>
      <c r="F454" s="256" t="s">
        <v>1191</v>
      </c>
      <c r="G454" s="254"/>
      <c r="H454" s="257">
        <v>1.2</v>
      </c>
      <c r="I454" s="258"/>
      <c r="J454" s="254"/>
      <c r="K454" s="254"/>
      <c r="L454" s="259"/>
      <c r="M454" s="260"/>
      <c r="N454" s="261"/>
      <c r="O454" s="261"/>
      <c r="P454" s="261"/>
      <c r="Q454" s="261"/>
      <c r="R454" s="261"/>
      <c r="S454" s="261"/>
      <c r="T454" s="26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3" t="s">
        <v>138</v>
      </c>
      <c r="AU454" s="263" t="s">
        <v>84</v>
      </c>
      <c r="AV454" s="13" t="s">
        <v>84</v>
      </c>
      <c r="AW454" s="13" t="s">
        <v>31</v>
      </c>
      <c r="AX454" s="13" t="s">
        <v>74</v>
      </c>
      <c r="AY454" s="263" t="s">
        <v>125</v>
      </c>
    </row>
    <row r="455" s="13" customFormat="1">
      <c r="A455" s="13"/>
      <c r="B455" s="253"/>
      <c r="C455" s="254"/>
      <c r="D455" s="248" t="s">
        <v>138</v>
      </c>
      <c r="E455" s="255" t="s">
        <v>1</v>
      </c>
      <c r="F455" s="256" t="s">
        <v>1192</v>
      </c>
      <c r="G455" s="254"/>
      <c r="H455" s="257">
        <v>0.90000000000000002</v>
      </c>
      <c r="I455" s="258"/>
      <c r="J455" s="254"/>
      <c r="K455" s="254"/>
      <c r="L455" s="259"/>
      <c r="M455" s="260"/>
      <c r="N455" s="261"/>
      <c r="O455" s="261"/>
      <c r="P455" s="261"/>
      <c r="Q455" s="261"/>
      <c r="R455" s="261"/>
      <c r="S455" s="261"/>
      <c r="T455" s="26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3" t="s">
        <v>138</v>
      </c>
      <c r="AU455" s="263" t="s">
        <v>84</v>
      </c>
      <c r="AV455" s="13" t="s">
        <v>84</v>
      </c>
      <c r="AW455" s="13" t="s">
        <v>31</v>
      </c>
      <c r="AX455" s="13" t="s">
        <v>74</v>
      </c>
      <c r="AY455" s="263" t="s">
        <v>125</v>
      </c>
    </row>
    <row r="456" s="13" customFormat="1">
      <c r="A456" s="13"/>
      <c r="B456" s="253"/>
      <c r="C456" s="254"/>
      <c r="D456" s="248" t="s">
        <v>138</v>
      </c>
      <c r="E456" s="255" t="s">
        <v>1</v>
      </c>
      <c r="F456" s="256" t="s">
        <v>1193</v>
      </c>
      <c r="G456" s="254"/>
      <c r="H456" s="257">
        <v>0.90000000000000002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3" t="s">
        <v>138</v>
      </c>
      <c r="AU456" s="263" t="s">
        <v>84</v>
      </c>
      <c r="AV456" s="13" t="s">
        <v>84</v>
      </c>
      <c r="AW456" s="13" t="s">
        <v>31</v>
      </c>
      <c r="AX456" s="13" t="s">
        <v>74</v>
      </c>
      <c r="AY456" s="263" t="s">
        <v>125</v>
      </c>
    </row>
    <row r="457" s="13" customFormat="1">
      <c r="A457" s="13"/>
      <c r="B457" s="253"/>
      <c r="C457" s="254"/>
      <c r="D457" s="248" t="s">
        <v>138</v>
      </c>
      <c r="E457" s="255" t="s">
        <v>1</v>
      </c>
      <c r="F457" s="256" t="s">
        <v>1194</v>
      </c>
      <c r="G457" s="254"/>
      <c r="H457" s="257">
        <v>1.2</v>
      </c>
      <c r="I457" s="258"/>
      <c r="J457" s="254"/>
      <c r="K457" s="254"/>
      <c r="L457" s="259"/>
      <c r="M457" s="260"/>
      <c r="N457" s="261"/>
      <c r="O457" s="261"/>
      <c r="P457" s="261"/>
      <c r="Q457" s="261"/>
      <c r="R457" s="261"/>
      <c r="S457" s="261"/>
      <c r="T457" s="26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3" t="s">
        <v>138</v>
      </c>
      <c r="AU457" s="263" t="s">
        <v>84</v>
      </c>
      <c r="AV457" s="13" t="s">
        <v>84</v>
      </c>
      <c r="AW457" s="13" t="s">
        <v>31</v>
      </c>
      <c r="AX457" s="13" t="s">
        <v>74</v>
      </c>
      <c r="AY457" s="263" t="s">
        <v>125</v>
      </c>
    </row>
    <row r="458" s="13" customFormat="1">
      <c r="A458" s="13"/>
      <c r="B458" s="253"/>
      <c r="C458" s="254"/>
      <c r="D458" s="248" t="s">
        <v>138</v>
      </c>
      <c r="E458" s="255" t="s">
        <v>1</v>
      </c>
      <c r="F458" s="256" t="s">
        <v>1195</v>
      </c>
      <c r="G458" s="254"/>
      <c r="H458" s="257">
        <v>1.2</v>
      </c>
      <c r="I458" s="258"/>
      <c r="J458" s="254"/>
      <c r="K458" s="254"/>
      <c r="L458" s="259"/>
      <c r="M458" s="260"/>
      <c r="N458" s="261"/>
      <c r="O458" s="261"/>
      <c r="P458" s="261"/>
      <c r="Q458" s="261"/>
      <c r="R458" s="261"/>
      <c r="S458" s="261"/>
      <c r="T458" s="26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3" t="s">
        <v>138</v>
      </c>
      <c r="AU458" s="263" t="s">
        <v>84</v>
      </c>
      <c r="AV458" s="13" t="s">
        <v>84</v>
      </c>
      <c r="AW458" s="13" t="s">
        <v>31</v>
      </c>
      <c r="AX458" s="13" t="s">
        <v>74</v>
      </c>
      <c r="AY458" s="263" t="s">
        <v>125</v>
      </c>
    </row>
    <row r="459" s="13" customFormat="1">
      <c r="A459" s="13"/>
      <c r="B459" s="253"/>
      <c r="C459" s="254"/>
      <c r="D459" s="248" t="s">
        <v>138</v>
      </c>
      <c r="E459" s="255" t="s">
        <v>1</v>
      </c>
      <c r="F459" s="256" t="s">
        <v>1196</v>
      </c>
      <c r="G459" s="254"/>
      <c r="H459" s="257">
        <v>1.2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3" t="s">
        <v>138</v>
      </c>
      <c r="AU459" s="263" t="s">
        <v>84</v>
      </c>
      <c r="AV459" s="13" t="s">
        <v>84</v>
      </c>
      <c r="AW459" s="13" t="s">
        <v>31</v>
      </c>
      <c r="AX459" s="13" t="s">
        <v>74</v>
      </c>
      <c r="AY459" s="263" t="s">
        <v>125</v>
      </c>
    </row>
    <row r="460" s="13" customFormat="1">
      <c r="A460" s="13"/>
      <c r="B460" s="253"/>
      <c r="C460" s="254"/>
      <c r="D460" s="248" t="s">
        <v>138</v>
      </c>
      <c r="E460" s="255" t="s">
        <v>1</v>
      </c>
      <c r="F460" s="256" t="s">
        <v>1197</v>
      </c>
      <c r="G460" s="254"/>
      <c r="H460" s="257">
        <v>1.2</v>
      </c>
      <c r="I460" s="258"/>
      <c r="J460" s="254"/>
      <c r="K460" s="254"/>
      <c r="L460" s="259"/>
      <c r="M460" s="260"/>
      <c r="N460" s="261"/>
      <c r="O460" s="261"/>
      <c r="P460" s="261"/>
      <c r="Q460" s="261"/>
      <c r="R460" s="261"/>
      <c r="S460" s="261"/>
      <c r="T460" s="26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3" t="s">
        <v>138</v>
      </c>
      <c r="AU460" s="263" t="s">
        <v>84</v>
      </c>
      <c r="AV460" s="13" t="s">
        <v>84</v>
      </c>
      <c r="AW460" s="13" t="s">
        <v>31</v>
      </c>
      <c r="AX460" s="13" t="s">
        <v>74</v>
      </c>
      <c r="AY460" s="263" t="s">
        <v>125</v>
      </c>
    </row>
    <row r="461" s="13" customFormat="1">
      <c r="A461" s="13"/>
      <c r="B461" s="253"/>
      <c r="C461" s="254"/>
      <c r="D461" s="248" t="s">
        <v>138</v>
      </c>
      <c r="E461" s="255" t="s">
        <v>1</v>
      </c>
      <c r="F461" s="256" t="s">
        <v>1198</v>
      </c>
      <c r="G461" s="254"/>
      <c r="H461" s="257">
        <v>1.2</v>
      </c>
      <c r="I461" s="258"/>
      <c r="J461" s="254"/>
      <c r="K461" s="254"/>
      <c r="L461" s="259"/>
      <c r="M461" s="260"/>
      <c r="N461" s="261"/>
      <c r="O461" s="261"/>
      <c r="P461" s="261"/>
      <c r="Q461" s="261"/>
      <c r="R461" s="261"/>
      <c r="S461" s="261"/>
      <c r="T461" s="26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3" t="s">
        <v>138</v>
      </c>
      <c r="AU461" s="263" t="s">
        <v>84</v>
      </c>
      <c r="AV461" s="13" t="s">
        <v>84</v>
      </c>
      <c r="AW461" s="13" t="s">
        <v>31</v>
      </c>
      <c r="AX461" s="13" t="s">
        <v>74</v>
      </c>
      <c r="AY461" s="263" t="s">
        <v>125</v>
      </c>
    </row>
    <row r="462" s="13" customFormat="1">
      <c r="A462" s="13"/>
      <c r="B462" s="253"/>
      <c r="C462" s="254"/>
      <c r="D462" s="248" t="s">
        <v>138</v>
      </c>
      <c r="E462" s="255" t="s">
        <v>1</v>
      </c>
      <c r="F462" s="256" t="s">
        <v>1199</v>
      </c>
      <c r="G462" s="254"/>
      <c r="H462" s="257">
        <v>1.2</v>
      </c>
      <c r="I462" s="258"/>
      <c r="J462" s="254"/>
      <c r="K462" s="254"/>
      <c r="L462" s="259"/>
      <c r="M462" s="260"/>
      <c r="N462" s="261"/>
      <c r="O462" s="261"/>
      <c r="P462" s="261"/>
      <c r="Q462" s="261"/>
      <c r="R462" s="261"/>
      <c r="S462" s="261"/>
      <c r="T462" s="26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3" t="s">
        <v>138</v>
      </c>
      <c r="AU462" s="263" t="s">
        <v>84</v>
      </c>
      <c r="AV462" s="13" t="s">
        <v>84</v>
      </c>
      <c r="AW462" s="13" t="s">
        <v>31</v>
      </c>
      <c r="AX462" s="13" t="s">
        <v>74</v>
      </c>
      <c r="AY462" s="263" t="s">
        <v>125</v>
      </c>
    </row>
    <row r="463" s="15" customFormat="1">
      <c r="A463" s="15"/>
      <c r="B463" s="279"/>
      <c r="C463" s="280"/>
      <c r="D463" s="248" t="s">
        <v>138</v>
      </c>
      <c r="E463" s="281" t="s">
        <v>1</v>
      </c>
      <c r="F463" s="282" t="s">
        <v>262</v>
      </c>
      <c r="G463" s="280"/>
      <c r="H463" s="283">
        <v>13.799999999999997</v>
      </c>
      <c r="I463" s="284"/>
      <c r="J463" s="280"/>
      <c r="K463" s="280"/>
      <c r="L463" s="285"/>
      <c r="M463" s="286"/>
      <c r="N463" s="287"/>
      <c r="O463" s="287"/>
      <c r="P463" s="287"/>
      <c r="Q463" s="287"/>
      <c r="R463" s="287"/>
      <c r="S463" s="287"/>
      <c r="T463" s="288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89" t="s">
        <v>138</v>
      </c>
      <c r="AU463" s="289" t="s">
        <v>84</v>
      </c>
      <c r="AV463" s="15" t="s">
        <v>145</v>
      </c>
      <c r="AW463" s="15" t="s">
        <v>31</v>
      </c>
      <c r="AX463" s="15" t="s">
        <v>74</v>
      </c>
      <c r="AY463" s="289" t="s">
        <v>125</v>
      </c>
    </row>
    <row r="464" s="13" customFormat="1">
      <c r="A464" s="13"/>
      <c r="B464" s="253"/>
      <c r="C464" s="254"/>
      <c r="D464" s="248" t="s">
        <v>138</v>
      </c>
      <c r="E464" s="255" t="s">
        <v>1</v>
      </c>
      <c r="F464" s="256" t="s">
        <v>1200</v>
      </c>
      <c r="G464" s="254"/>
      <c r="H464" s="257">
        <v>4.2000000000000002</v>
      </c>
      <c r="I464" s="258"/>
      <c r="J464" s="254"/>
      <c r="K464" s="254"/>
      <c r="L464" s="259"/>
      <c r="M464" s="260"/>
      <c r="N464" s="261"/>
      <c r="O464" s="261"/>
      <c r="P464" s="261"/>
      <c r="Q464" s="261"/>
      <c r="R464" s="261"/>
      <c r="S464" s="261"/>
      <c r="T464" s="26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3" t="s">
        <v>138</v>
      </c>
      <c r="AU464" s="263" t="s">
        <v>84</v>
      </c>
      <c r="AV464" s="13" t="s">
        <v>84</v>
      </c>
      <c r="AW464" s="13" t="s">
        <v>31</v>
      </c>
      <c r="AX464" s="13" t="s">
        <v>74</v>
      </c>
      <c r="AY464" s="263" t="s">
        <v>125</v>
      </c>
    </row>
    <row r="465" s="13" customFormat="1">
      <c r="A465" s="13"/>
      <c r="B465" s="253"/>
      <c r="C465" s="254"/>
      <c r="D465" s="248" t="s">
        <v>138</v>
      </c>
      <c r="E465" s="255" t="s">
        <v>1</v>
      </c>
      <c r="F465" s="256" t="s">
        <v>1201</v>
      </c>
      <c r="G465" s="254"/>
      <c r="H465" s="257">
        <v>7.2000000000000002</v>
      </c>
      <c r="I465" s="258"/>
      <c r="J465" s="254"/>
      <c r="K465" s="254"/>
      <c r="L465" s="259"/>
      <c r="M465" s="260"/>
      <c r="N465" s="261"/>
      <c r="O465" s="261"/>
      <c r="P465" s="261"/>
      <c r="Q465" s="261"/>
      <c r="R465" s="261"/>
      <c r="S465" s="261"/>
      <c r="T465" s="26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3" t="s">
        <v>138</v>
      </c>
      <c r="AU465" s="263" t="s">
        <v>84</v>
      </c>
      <c r="AV465" s="13" t="s">
        <v>84</v>
      </c>
      <c r="AW465" s="13" t="s">
        <v>31</v>
      </c>
      <c r="AX465" s="13" t="s">
        <v>74</v>
      </c>
      <c r="AY465" s="263" t="s">
        <v>125</v>
      </c>
    </row>
    <row r="466" s="15" customFormat="1">
      <c r="A466" s="15"/>
      <c r="B466" s="279"/>
      <c r="C466" s="280"/>
      <c r="D466" s="248" t="s">
        <v>138</v>
      </c>
      <c r="E466" s="281" t="s">
        <v>1</v>
      </c>
      <c r="F466" s="282" t="s">
        <v>262</v>
      </c>
      <c r="G466" s="280"/>
      <c r="H466" s="283">
        <v>11.4</v>
      </c>
      <c r="I466" s="284"/>
      <c r="J466" s="280"/>
      <c r="K466" s="280"/>
      <c r="L466" s="285"/>
      <c r="M466" s="286"/>
      <c r="N466" s="287"/>
      <c r="O466" s="287"/>
      <c r="P466" s="287"/>
      <c r="Q466" s="287"/>
      <c r="R466" s="287"/>
      <c r="S466" s="287"/>
      <c r="T466" s="288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89" t="s">
        <v>138</v>
      </c>
      <c r="AU466" s="289" t="s">
        <v>84</v>
      </c>
      <c r="AV466" s="15" t="s">
        <v>145</v>
      </c>
      <c r="AW466" s="15" t="s">
        <v>31</v>
      </c>
      <c r="AX466" s="15" t="s">
        <v>74</v>
      </c>
      <c r="AY466" s="289" t="s">
        <v>125</v>
      </c>
    </row>
    <row r="467" s="14" customFormat="1">
      <c r="A467" s="14"/>
      <c r="B467" s="264"/>
      <c r="C467" s="265"/>
      <c r="D467" s="248" t="s">
        <v>138</v>
      </c>
      <c r="E467" s="266" t="s">
        <v>1</v>
      </c>
      <c r="F467" s="267" t="s">
        <v>152</v>
      </c>
      <c r="G467" s="265"/>
      <c r="H467" s="268">
        <v>32.999999999999993</v>
      </c>
      <c r="I467" s="269"/>
      <c r="J467" s="265"/>
      <c r="K467" s="265"/>
      <c r="L467" s="270"/>
      <c r="M467" s="271"/>
      <c r="N467" s="272"/>
      <c r="O467" s="272"/>
      <c r="P467" s="272"/>
      <c r="Q467" s="272"/>
      <c r="R467" s="272"/>
      <c r="S467" s="272"/>
      <c r="T467" s="27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4" t="s">
        <v>138</v>
      </c>
      <c r="AU467" s="274" t="s">
        <v>84</v>
      </c>
      <c r="AV467" s="14" t="s">
        <v>153</v>
      </c>
      <c r="AW467" s="14" t="s">
        <v>31</v>
      </c>
      <c r="AX467" s="14" t="s">
        <v>82</v>
      </c>
      <c r="AY467" s="274" t="s">
        <v>125</v>
      </c>
    </row>
    <row r="468" s="12" customFormat="1" ht="22.8" customHeight="1">
      <c r="A468" s="12"/>
      <c r="B468" s="219"/>
      <c r="C468" s="220"/>
      <c r="D468" s="221" t="s">
        <v>73</v>
      </c>
      <c r="E468" s="233" t="s">
        <v>172</v>
      </c>
      <c r="F468" s="233" t="s">
        <v>509</v>
      </c>
      <c r="G468" s="220"/>
      <c r="H468" s="220"/>
      <c r="I468" s="223"/>
      <c r="J468" s="234">
        <f>BK468</f>
        <v>0</v>
      </c>
      <c r="K468" s="220"/>
      <c r="L468" s="225"/>
      <c r="M468" s="226"/>
      <c r="N468" s="227"/>
      <c r="O468" s="227"/>
      <c r="P468" s="228">
        <f>SUM(P469:P560)</f>
        <v>0</v>
      </c>
      <c r="Q468" s="227"/>
      <c r="R468" s="228">
        <f>SUM(R469:R560)</f>
        <v>56.581849499999997</v>
      </c>
      <c r="S468" s="227"/>
      <c r="T468" s="229">
        <f>SUM(T469:T560)</f>
        <v>4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30" t="s">
        <v>82</v>
      </c>
      <c r="AT468" s="231" t="s">
        <v>73</v>
      </c>
      <c r="AU468" s="231" t="s">
        <v>82</v>
      </c>
      <c r="AY468" s="230" t="s">
        <v>125</v>
      </c>
      <c r="BK468" s="232">
        <f>SUM(BK469:BK560)</f>
        <v>0</v>
      </c>
    </row>
    <row r="469" s="2" customFormat="1" ht="21.75" customHeight="1">
      <c r="A469" s="38"/>
      <c r="B469" s="39"/>
      <c r="C469" s="235" t="s">
        <v>467</v>
      </c>
      <c r="D469" s="235" t="s">
        <v>128</v>
      </c>
      <c r="E469" s="236" t="s">
        <v>1202</v>
      </c>
      <c r="F469" s="237" t="s">
        <v>1203</v>
      </c>
      <c r="G469" s="238" t="s">
        <v>131</v>
      </c>
      <c r="H469" s="239">
        <v>163.44999999999999</v>
      </c>
      <c r="I469" s="240"/>
      <c r="J469" s="241">
        <f>ROUND(I469*H469,2)</f>
        <v>0</v>
      </c>
      <c r="K469" s="237" t="s">
        <v>132</v>
      </c>
      <c r="L469" s="44"/>
      <c r="M469" s="242" t="s">
        <v>1</v>
      </c>
      <c r="N469" s="243" t="s">
        <v>39</v>
      </c>
      <c r="O469" s="91"/>
      <c r="P469" s="244">
        <f>O469*H469</f>
        <v>0</v>
      </c>
      <c r="Q469" s="244">
        <v>4.0000000000000003E-05</v>
      </c>
      <c r="R469" s="244">
        <f>Q469*H469</f>
        <v>0.0065380000000000004</v>
      </c>
      <c r="S469" s="244">
        <v>0</v>
      </c>
      <c r="T469" s="245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46" t="s">
        <v>153</v>
      </c>
      <c r="AT469" s="246" t="s">
        <v>128</v>
      </c>
      <c r="AU469" s="246" t="s">
        <v>84</v>
      </c>
      <c r="AY469" s="17" t="s">
        <v>125</v>
      </c>
      <c r="BE469" s="247">
        <f>IF(N469="základní",J469,0)</f>
        <v>0</v>
      </c>
      <c r="BF469" s="247">
        <f>IF(N469="snížená",J469,0)</f>
        <v>0</v>
      </c>
      <c r="BG469" s="247">
        <f>IF(N469="zákl. přenesená",J469,0)</f>
        <v>0</v>
      </c>
      <c r="BH469" s="247">
        <f>IF(N469="sníž. přenesená",J469,0)</f>
        <v>0</v>
      </c>
      <c r="BI469" s="247">
        <f>IF(N469="nulová",J469,0)</f>
        <v>0</v>
      </c>
      <c r="BJ469" s="17" t="s">
        <v>82</v>
      </c>
      <c r="BK469" s="247">
        <f>ROUND(I469*H469,2)</f>
        <v>0</v>
      </c>
      <c r="BL469" s="17" t="s">
        <v>153</v>
      </c>
      <c r="BM469" s="246" t="s">
        <v>1204</v>
      </c>
    </row>
    <row r="470" s="2" customFormat="1">
      <c r="A470" s="38"/>
      <c r="B470" s="39"/>
      <c r="C470" s="40"/>
      <c r="D470" s="248" t="s">
        <v>135</v>
      </c>
      <c r="E470" s="40"/>
      <c r="F470" s="249" t="s">
        <v>1203</v>
      </c>
      <c r="G470" s="40"/>
      <c r="H470" s="40"/>
      <c r="I470" s="144"/>
      <c r="J470" s="40"/>
      <c r="K470" s="40"/>
      <c r="L470" s="44"/>
      <c r="M470" s="250"/>
      <c r="N470" s="251"/>
      <c r="O470" s="91"/>
      <c r="P470" s="91"/>
      <c r="Q470" s="91"/>
      <c r="R470" s="91"/>
      <c r="S470" s="91"/>
      <c r="T470" s="92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135</v>
      </c>
      <c r="AU470" s="17" t="s">
        <v>84</v>
      </c>
    </row>
    <row r="471" s="13" customFormat="1">
      <c r="A471" s="13"/>
      <c r="B471" s="253"/>
      <c r="C471" s="254"/>
      <c r="D471" s="248" t="s">
        <v>138</v>
      </c>
      <c r="E471" s="255" t="s">
        <v>1</v>
      </c>
      <c r="F471" s="256" t="s">
        <v>858</v>
      </c>
      <c r="G471" s="254"/>
      <c r="H471" s="257">
        <v>7.5</v>
      </c>
      <c r="I471" s="258"/>
      <c r="J471" s="254"/>
      <c r="K471" s="254"/>
      <c r="L471" s="259"/>
      <c r="M471" s="260"/>
      <c r="N471" s="261"/>
      <c r="O471" s="261"/>
      <c r="P471" s="261"/>
      <c r="Q471" s="261"/>
      <c r="R471" s="261"/>
      <c r="S471" s="261"/>
      <c r="T471" s="26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3" t="s">
        <v>138</v>
      </c>
      <c r="AU471" s="263" t="s">
        <v>84</v>
      </c>
      <c r="AV471" s="13" t="s">
        <v>84</v>
      </c>
      <c r="AW471" s="13" t="s">
        <v>31</v>
      </c>
      <c r="AX471" s="13" t="s">
        <v>74</v>
      </c>
      <c r="AY471" s="263" t="s">
        <v>125</v>
      </c>
    </row>
    <row r="472" s="13" customFormat="1">
      <c r="A472" s="13"/>
      <c r="B472" s="253"/>
      <c r="C472" s="254"/>
      <c r="D472" s="248" t="s">
        <v>138</v>
      </c>
      <c r="E472" s="255" t="s">
        <v>1</v>
      </c>
      <c r="F472" s="256" t="s">
        <v>859</v>
      </c>
      <c r="G472" s="254"/>
      <c r="H472" s="257">
        <v>8.25</v>
      </c>
      <c r="I472" s="258"/>
      <c r="J472" s="254"/>
      <c r="K472" s="254"/>
      <c r="L472" s="259"/>
      <c r="M472" s="260"/>
      <c r="N472" s="261"/>
      <c r="O472" s="261"/>
      <c r="P472" s="261"/>
      <c r="Q472" s="261"/>
      <c r="R472" s="261"/>
      <c r="S472" s="261"/>
      <c r="T472" s="26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3" t="s">
        <v>138</v>
      </c>
      <c r="AU472" s="263" t="s">
        <v>84</v>
      </c>
      <c r="AV472" s="13" t="s">
        <v>84</v>
      </c>
      <c r="AW472" s="13" t="s">
        <v>31</v>
      </c>
      <c r="AX472" s="13" t="s">
        <v>74</v>
      </c>
      <c r="AY472" s="263" t="s">
        <v>125</v>
      </c>
    </row>
    <row r="473" s="13" customFormat="1">
      <c r="A473" s="13"/>
      <c r="B473" s="253"/>
      <c r="C473" s="254"/>
      <c r="D473" s="248" t="s">
        <v>138</v>
      </c>
      <c r="E473" s="255" t="s">
        <v>1</v>
      </c>
      <c r="F473" s="256" t="s">
        <v>860</v>
      </c>
      <c r="G473" s="254"/>
      <c r="H473" s="257">
        <v>8.25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3" t="s">
        <v>138</v>
      </c>
      <c r="AU473" s="263" t="s">
        <v>84</v>
      </c>
      <c r="AV473" s="13" t="s">
        <v>84</v>
      </c>
      <c r="AW473" s="13" t="s">
        <v>31</v>
      </c>
      <c r="AX473" s="13" t="s">
        <v>74</v>
      </c>
      <c r="AY473" s="263" t="s">
        <v>125</v>
      </c>
    </row>
    <row r="474" s="13" customFormat="1">
      <c r="A474" s="13"/>
      <c r="B474" s="253"/>
      <c r="C474" s="254"/>
      <c r="D474" s="248" t="s">
        <v>138</v>
      </c>
      <c r="E474" s="255" t="s">
        <v>1</v>
      </c>
      <c r="F474" s="256" t="s">
        <v>1141</v>
      </c>
      <c r="G474" s="254"/>
      <c r="H474" s="257">
        <v>8.25</v>
      </c>
      <c r="I474" s="258"/>
      <c r="J474" s="254"/>
      <c r="K474" s="254"/>
      <c r="L474" s="259"/>
      <c r="M474" s="260"/>
      <c r="N474" s="261"/>
      <c r="O474" s="261"/>
      <c r="P474" s="261"/>
      <c r="Q474" s="261"/>
      <c r="R474" s="261"/>
      <c r="S474" s="261"/>
      <c r="T474" s="26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3" t="s">
        <v>138</v>
      </c>
      <c r="AU474" s="263" t="s">
        <v>84</v>
      </c>
      <c r="AV474" s="13" t="s">
        <v>84</v>
      </c>
      <c r="AW474" s="13" t="s">
        <v>31</v>
      </c>
      <c r="AX474" s="13" t="s">
        <v>74</v>
      </c>
      <c r="AY474" s="263" t="s">
        <v>125</v>
      </c>
    </row>
    <row r="475" s="13" customFormat="1">
      <c r="A475" s="13"/>
      <c r="B475" s="253"/>
      <c r="C475" s="254"/>
      <c r="D475" s="248" t="s">
        <v>138</v>
      </c>
      <c r="E475" s="255" t="s">
        <v>1</v>
      </c>
      <c r="F475" s="256" t="s">
        <v>1142</v>
      </c>
      <c r="G475" s="254"/>
      <c r="H475" s="257">
        <v>8.5</v>
      </c>
      <c r="I475" s="258"/>
      <c r="J475" s="254"/>
      <c r="K475" s="254"/>
      <c r="L475" s="259"/>
      <c r="M475" s="260"/>
      <c r="N475" s="261"/>
      <c r="O475" s="261"/>
      <c r="P475" s="261"/>
      <c r="Q475" s="261"/>
      <c r="R475" s="261"/>
      <c r="S475" s="261"/>
      <c r="T475" s="26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3" t="s">
        <v>138</v>
      </c>
      <c r="AU475" s="263" t="s">
        <v>84</v>
      </c>
      <c r="AV475" s="13" t="s">
        <v>84</v>
      </c>
      <c r="AW475" s="13" t="s">
        <v>31</v>
      </c>
      <c r="AX475" s="13" t="s">
        <v>74</v>
      </c>
      <c r="AY475" s="263" t="s">
        <v>125</v>
      </c>
    </row>
    <row r="476" s="13" customFormat="1">
      <c r="A476" s="13"/>
      <c r="B476" s="253"/>
      <c r="C476" s="254"/>
      <c r="D476" s="248" t="s">
        <v>138</v>
      </c>
      <c r="E476" s="255" t="s">
        <v>1</v>
      </c>
      <c r="F476" s="256" t="s">
        <v>1143</v>
      </c>
      <c r="G476" s="254"/>
      <c r="H476" s="257">
        <v>8.5</v>
      </c>
      <c r="I476" s="258"/>
      <c r="J476" s="254"/>
      <c r="K476" s="254"/>
      <c r="L476" s="259"/>
      <c r="M476" s="260"/>
      <c r="N476" s="261"/>
      <c r="O476" s="261"/>
      <c r="P476" s="261"/>
      <c r="Q476" s="261"/>
      <c r="R476" s="261"/>
      <c r="S476" s="261"/>
      <c r="T476" s="26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3" t="s">
        <v>138</v>
      </c>
      <c r="AU476" s="263" t="s">
        <v>84</v>
      </c>
      <c r="AV476" s="13" t="s">
        <v>84</v>
      </c>
      <c r="AW476" s="13" t="s">
        <v>31</v>
      </c>
      <c r="AX476" s="13" t="s">
        <v>74</v>
      </c>
      <c r="AY476" s="263" t="s">
        <v>125</v>
      </c>
    </row>
    <row r="477" s="13" customFormat="1">
      <c r="A477" s="13"/>
      <c r="B477" s="253"/>
      <c r="C477" s="254"/>
      <c r="D477" s="248" t="s">
        <v>138</v>
      </c>
      <c r="E477" s="255" t="s">
        <v>1</v>
      </c>
      <c r="F477" s="256" t="s">
        <v>1144</v>
      </c>
      <c r="G477" s="254"/>
      <c r="H477" s="257">
        <v>7.7000000000000002</v>
      </c>
      <c r="I477" s="258"/>
      <c r="J477" s="254"/>
      <c r="K477" s="254"/>
      <c r="L477" s="259"/>
      <c r="M477" s="260"/>
      <c r="N477" s="261"/>
      <c r="O477" s="261"/>
      <c r="P477" s="261"/>
      <c r="Q477" s="261"/>
      <c r="R477" s="261"/>
      <c r="S477" s="261"/>
      <c r="T477" s="26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3" t="s">
        <v>138</v>
      </c>
      <c r="AU477" s="263" t="s">
        <v>84</v>
      </c>
      <c r="AV477" s="13" t="s">
        <v>84</v>
      </c>
      <c r="AW477" s="13" t="s">
        <v>31</v>
      </c>
      <c r="AX477" s="13" t="s">
        <v>74</v>
      </c>
      <c r="AY477" s="263" t="s">
        <v>125</v>
      </c>
    </row>
    <row r="478" s="15" customFormat="1">
      <c r="A478" s="15"/>
      <c r="B478" s="279"/>
      <c r="C478" s="280"/>
      <c r="D478" s="248" t="s">
        <v>138</v>
      </c>
      <c r="E478" s="281" t="s">
        <v>1</v>
      </c>
      <c r="F478" s="282" t="s">
        <v>262</v>
      </c>
      <c r="G478" s="280"/>
      <c r="H478" s="283">
        <v>56.950000000000003</v>
      </c>
      <c r="I478" s="284"/>
      <c r="J478" s="280"/>
      <c r="K478" s="280"/>
      <c r="L478" s="285"/>
      <c r="M478" s="286"/>
      <c r="N478" s="287"/>
      <c r="O478" s="287"/>
      <c r="P478" s="287"/>
      <c r="Q478" s="287"/>
      <c r="R478" s="287"/>
      <c r="S478" s="287"/>
      <c r="T478" s="288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89" t="s">
        <v>138</v>
      </c>
      <c r="AU478" s="289" t="s">
        <v>84</v>
      </c>
      <c r="AV478" s="15" t="s">
        <v>145</v>
      </c>
      <c r="AW478" s="15" t="s">
        <v>31</v>
      </c>
      <c r="AX478" s="15" t="s">
        <v>74</v>
      </c>
      <c r="AY478" s="289" t="s">
        <v>125</v>
      </c>
    </row>
    <row r="479" s="13" customFormat="1">
      <c r="A479" s="13"/>
      <c r="B479" s="253"/>
      <c r="C479" s="254"/>
      <c r="D479" s="248" t="s">
        <v>138</v>
      </c>
      <c r="E479" s="255" t="s">
        <v>1</v>
      </c>
      <c r="F479" s="256" t="s">
        <v>1145</v>
      </c>
      <c r="G479" s="254"/>
      <c r="H479" s="257">
        <v>8.5</v>
      </c>
      <c r="I479" s="258"/>
      <c r="J479" s="254"/>
      <c r="K479" s="254"/>
      <c r="L479" s="259"/>
      <c r="M479" s="260"/>
      <c r="N479" s="261"/>
      <c r="O479" s="261"/>
      <c r="P479" s="261"/>
      <c r="Q479" s="261"/>
      <c r="R479" s="261"/>
      <c r="S479" s="261"/>
      <c r="T479" s="26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3" t="s">
        <v>138</v>
      </c>
      <c r="AU479" s="263" t="s">
        <v>84</v>
      </c>
      <c r="AV479" s="13" t="s">
        <v>84</v>
      </c>
      <c r="AW479" s="13" t="s">
        <v>31</v>
      </c>
      <c r="AX479" s="13" t="s">
        <v>74</v>
      </c>
      <c r="AY479" s="263" t="s">
        <v>125</v>
      </c>
    </row>
    <row r="480" s="13" customFormat="1">
      <c r="A480" s="13"/>
      <c r="B480" s="253"/>
      <c r="C480" s="254"/>
      <c r="D480" s="248" t="s">
        <v>138</v>
      </c>
      <c r="E480" s="255" t="s">
        <v>1</v>
      </c>
      <c r="F480" s="256" t="s">
        <v>1146</v>
      </c>
      <c r="G480" s="254"/>
      <c r="H480" s="257">
        <v>8.5</v>
      </c>
      <c r="I480" s="258"/>
      <c r="J480" s="254"/>
      <c r="K480" s="254"/>
      <c r="L480" s="259"/>
      <c r="M480" s="260"/>
      <c r="N480" s="261"/>
      <c r="O480" s="261"/>
      <c r="P480" s="261"/>
      <c r="Q480" s="261"/>
      <c r="R480" s="261"/>
      <c r="S480" s="261"/>
      <c r="T480" s="26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3" t="s">
        <v>138</v>
      </c>
      <c r="AU480" s="263" t="s">
        <v>84</v>
      </c>
      <c r="AV480" s="13" t="s">
        <v>84</v>
      </c>
      <c r="AW480" s="13" t="s">
        <v>31</v>
      </c>
      <c r="AX480" s="13" t="s">
        <v>74</v>
      </c>
      <c r="AY480" s="263" t="s">
        <v>125</v>
      </c>
    </row>
    <row r="481" s="13" customFormat="1">
      <c r="A481" s="13"/>
      <c r="B481" s="253"/>
      <c r="C481" s="254"/>
      <c r="D481" s="248" t="s">
        <v>138</v>
      </c>
      <c r="E481" s="255" t="s">
        <v>1</v>
      </c>
      <c r="F481" s="256" t="s">
        <v>861</v>
      </c>
      <c r="G481" s="254"/>
      <c r="H481" s="257">
        <v>8.8000000000000007</v>
      </c>
      <c r="I481" s="258"/>
      <c r="J481" s="254"/>
      <c r="K481" s="254"/>
      <c r="L481" s="259"/>
      <c r="M481" s="260"/>
      <c r="N481" s="261"/>
      <c r="O481" s="261"/>
      <c r="P481" s="261"/>
      <c r="Q481" s="261"/>
      <c r="R481" s="261"/>
      <c r="S481" s="261"/>
      <c r="T481" s="26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3" t="s">
        <v>138</v>
      </c>
      <c r="AU481" s="263" t="s">
        <v>84</v>
      </c>
      <c r="AV481" s="13" t="s">
        <v>84</v>
      </c>
      <c r="AW481" s="13" t="s">
        <v>31</v>
      </c>
      <c r="AX481" s="13" t="s">
        <v>74</v>
      </c>
      <c r="AY481" s="263" t="s">
        <v>125</v>
      </c>
    </row>
    <row r="482" s="13" customFormat="1">
      <c r="A482" s="13"/>
      <c r="B482" s="253"/>
      <c r="C482" s="254"/>
      <c r="D482" s="248" t="s">
        <v>138</v>
      </c>
      <c r="E482" s="255" t="s">
        <v>1</v>
      </c>
      <c r="F482" s="256" t="s">
        <v>1147</v>
      </c>
      <c r="G482" s="254"/>
      <c r="H482" s="257">
        <v>8.8000000000000007</v>
      </c>
      <c r="I482" s="258"/>
      <c r="J482" s="254"/>
      <c r="K482" s="254"/>
      <c r="L482" s="259"/>
      <c r="M482" s="260"/>
      <c r="N482" s="261"/>
      <c r="O482" s="261"/>
      <c r="P482" s="261"/>
      <c r="Q482" s="261"/>
      <c r="R482" s="261"/>
      <c r="S482" s="261"/>
      <c r="T482" s="26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3" t="s">
        <v>138</v>
      </c>
      <c r="AU482" s="263" t="s">
        <v>84</v>
      </c>
      <c r="AV482" s="13" t="s">
        <v>84</v>
      </c>
      <c r="AW482" s="13" t="s">
        <v>31</v>
      </c>
      <c r="AX482" s="13" t="s">
        <v>74</v>
      </c>
      <c r="AY482" s="263" t="s">
        <v>125</v>
      </c>
    </row>
    <row r="483" s="13" customFormat="1">
      <c r="A483" s="13"/>
      <c r="B483" s="253"/>
      <c r="C483" s="254"/>
      <c r="D483" s="248" t="s">
        <v>138</v>
      </c>
      <c r="E483" s="255" t="s">
        <v>1</v>
      </c>
      <c r="F483" s="256" t="s">
        <v>1148</v>
      </c>
      <c r="G483" s="254"/>
      <c r="H483" s="257">
        <v>8.0999999999999996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3" t="s">
        <v>138</v>
      </c>
      <c r="AU483" s="263" t="s">
        <v>84</v>
      </c>
      <c r="AV483" s="13" t="s">
        <v>84</v>
      </c>
      <c r="AW483" s="13" t="s">
        <v>31</v>
      </c>
      <c r="AX483" s="13" t="s">
        <v>74</v>
      </c>
      <c r="AY483" s="263" t="s">
        <v>125</v>
      </c>
    </row>
    <row r="484" s="13" customFormat="1">
      <c r="A484" s="13"/>
      <c r="B484" s="253"/>
      <c r="C484" s="254"/>
      <c r="D484" s="248" t="s">
        <v>138</v>
      </c>
      <c r="E484" s="255" t="s">
        <v>1</v>
      </c>
      <c r="F484" s="256" t="s">
        <v>1149</v>
      </c>
      <c r="G484" s="254"/>
      <c r="H484" s="257">
        <v>8.0999999999999996</v>
      </c>
      <c r="I484" s="258"/>
      <c r="J484" s="254"/>
      <c r="K484" s="254"/>
      <c r="L484" s="259"/>
      <c r="M484" s="260"/>
      <c r="N484" s="261"/>
      <c r="O484" s="261"/>
      <c r="P484" s="261"/>
      <c r="Q484" s="261"/>
      <c r="R484" s="261"/>
      <c r="S484" s="261"/>
      <c r="T484" s="26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3" t="s">
        <v>138</v>
      </c>
      <c r="AU484" s="263" t="s">
        <v>84</v>
      </c>
      <c r="AV484" s="13" t="s">
        <v>84</v>
      </c>
      <c r="AW484" s="13" t="s">
        <v>31</v>
      </c>
      <c r="AX484" s="13" t="s">
        <v>74</v>
      </c>
      <c r="AY484" s="263" t="s">
        <v>125</v>
      </c>
    </row>
    <row r="485" s="13" customFormat="1">
      <c r="A485" s="13"/>
      <c r="B485" s="253"/>
      <c r="C485" s="254"/>
      <c r="D485" s="248" t="s">
        <v>138</v>
      </c>
      <c r="E485" s="255" t="s">
        <v>1</v>
      </c>
      <c r="F485" s="256" t="s">
        <v>1150</v>
      </c>
      <c r="G485" s="254"/>
      <c r="H485" s="257">
        <v>9.1500000000000004</v>
      </c>
      <c r="I485" s="258"/>
      <c r="J485" s="254"/>
      <c r="K485" s="254"/>
      <c r="L485" s="259"/>
      <c r="M485" s="260"/>
      <c r="N485" s="261"/>
      <c r="O485" s="261"/>
      <c r="P485" s="261"/>
      <c r="Q485" s="261"/>
      <c r="R485" s="261"/>
      <c r="S485" s="261"/>
      <c r="T485" s="26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3" t="s">
        <v>138</v>
      </c>
      <c r="AU485" s="263" t="s">
        <v>84</v>
      </c>
      <c r="AV485" s="13" t="s">
        <v>84</v>
      </c>
      <c r="AW485" s="13" t="s">
        <v>31</v>
      </c>
      <c r="AX485" s="13" t="s">
        <v>74</v>
      </c>
      <c r="AY485" s="263" t="s">
        <v>125</v>
      </c>
    </row>
    <row r="486" s="13" customFormat="1">
      <c r="A486" s="13"/>
      <c r="B486" s="253"/>
      <c r="C486" s="254"/>
      <c r="D486" s="248" t="s">
        <v>138</v>
      </c>
      <c r="E486" s="255" t="s">
        <v>1</v>
      </c>
      <c r="F486" s="256" t="s">
        <v>862</v>
      </c>
      <c r="G486" s="254"/>
      <c r="H486" s="257">
        <v>9.0999999999999996</v>
      </c>
      <c r="I486" s="258"/>
      <c r="J486" s="254"/>
      <c r="K486" s="254"/>
      <c r="L486" s="259"/>
      <c r="M486" s="260"/>
      <c r="N486" s="261"/>
      <c r="O486" s="261"/>
      <c r="P486" s="261"/>
      <c r="Q486" s="261"/>
      <c r="R486" s="261"/>
      <c r="S486" s="261"/>
      <c r="T486" s="26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3" t="s">
        <v>138</v>
      </c>
      <c r="AU486" s="263" t="s">
        <v>84</v>
      </c>
      <c r="AV486" s="13" t="s">
        <v>84</v>
      </c>
      <c r="AW486" s="13" t="s">
        <v>31</v>
      </c>
      <c r="AX486" s="13" t="s">
        <v>74</v>
      </c>
      <c r="AY486" s="263" t="s">
        <v>125</v>
      </c>
    </row>
    <row r="487" s="13" customFormat="1">
      <c r="A487" s="13"/>
      <c r="B487" s="253"/>
      <c r="C487" s="254"/>
      <c r="D487" s="248" t="s">
        <v>138</v>
      </c>
      <c r="E487" s="255" t="s">
        <v>1</v>
      </c>
      <c r="F487" s="256" t="s">
        <v>863</v>
      </c>
      <c r="G487" s="254"/>
      <c r="H487" s="257">
        <v>9.0999999999999996</v>
      </c>
      <c r="I487" s="258"/>
      <c r="J487" s="254"/>
      <c r="K487" s="254"/>
      <c r="L487" s="259"/>
      <c r="M487" s="260"/>
      <c r="N487" s="261"/>
      <c r="O487" s="261"/>
      <c r="P487" s="261"/>
      <c r="Q487" s="261"/>
      <c r="R487" s="261"/>
      <c r="S487" s="261"/>
      <c r="T487" s="26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3" t="s">
        <v>138</v>
      </c>
      <c r="AU487" s="263" t="s">
        <v>84</v>
      </c>
      <c r="AV487" s="13" t="s">
        <v>84</v>
      </c>
      <c r="AW487" s="13" t="s">
        <v>31</v>
      </c>
      <c r="AX487" s="13" t="s">
        <v>74</v>
      </c>
      <c r="AY487" s="263" t="s">
        <v>125</v>
      </c>
    </row>
    <row r="488" s="13" customFormat="1">
      <c r="A488" s="13"/>
      <c r="B488" s="253"/>
      <c r="C488" s="254"/>
      <c r="D488" s="248" t="s">
        <v>138</v>
      </c>
      <c r="E488" s="255" t="s">
        <v>1</v>
      </c>
      <c r="F488" s="256" t="s">
        <v>1151</v>
      </c>
      <c r="G488" s="254"/>
      <c r="H488" s="257">
        <v>9.3499999999999996</v>
      </c>
      <c r="I488" s="258"/>
      <c r="J488" s="254"/>
      <c r="K488" s="254"/>
      <c r="L488" s="259"/>
      <c r="M488" s="260"/>
      <c r="N488" s="261"/>
      <c r="O488" s="261"/>
      <c r="P488" s="261"/>
      <c r="Q488" s="261"/>
      <c r="R488" s="261"/>
      <c r="S488" s="261"/>
      <c r="T488" s="26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3" t="s">
        <v>138</v>
      </c>
      <c r="AU488" s="263" t="s">
        <v>84</v>
      </c>
      <c r="AV488" s="13" t="s">
        <v>84</v>
      </c>
      <c r="AW488" s="13" t="s">
        <v>31</v>
      </c>
      <c r="AX488" s="13" t="s">
        <v>74</v>
      </c>
      <c r="AY488" s="263" t="s">
        <v>125</v>
      </c>
    </row>
    <row r="489" s="13" customFormat="1">
      <c r="A489" s="13"/>
      <c r="B489" s="253"/>
      <c r="C489" s="254"/>
      <c r="D489" s="248" t="s">
        <v>138</v>
      </c>
      <c r="E489" s="255" t="s">
        <v>1</v>
      </c>
      <c r="F489" s="256" t="s">
        <v>1152</v>
      </c>
      <c r="G489" s="254"/>
      <c r="H489" s="257">
        <v>9.5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3" t="s">
        <v>138</v>
      </c>
      <c r="AU489" s="263" t="s">
        <v>84</v>
      </c>
      <c r="AV489" s="13" t="s">
        <v>84</v>
      </c>
      <c r="AW489" s="13" t="s">
        <v>31</v>
      </c>
      <c r="AX489" s="13" t="s">
        <v>74</v>
      </c>
      <c r="AY489" s="263" t="s">
        <v>125</v>
      </c>
    </row>
    <row r="490" s="13" customFormat="1">
      <c r="A490" s="13"/>
      <c r="B490" s="253"/>
      <c r="C490" s="254"/>
      <c r="D490" s="248" t="s">
        <v>138</v>
      </c>
      <c r="E490" s="255" t="s">
        <v>1</v>
      </c>
      <c r="F490" s="256" t="s">
        <v>864</v>
      </c>
      <c r="G490" s="254"/>
      <c r="H490" s="257">
        <v>9.5</v>
      </c>
      <c r="I490" s="258"/>
      <c r="J490" s="254"/>
      <c r="K490" s="254"/>
      <c r="L490" s="259"/>
      <c r="M490" s="260"/>
      <c r="N490" s="261"/>
      <c r="O490" s="261"/>
      <c r="P490" s="261"/>
      <c r="Q490" s="261"/>
      <c r="R490" s="261"/>
      <c r="S490" s="261"/>
      <c r="T490" s="26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3" t="s">
        <v>138</v>
      </c>
      <c r="AU490" s="263" t="s">
        <v>84</v>
      </c>
      <c r="AV490" s="13" t="s">
        <v>84</v>
      </c>
      <c r="AW490" s="13" t="s">
        <v>31</v>
      </c>
      <c r="AX490" s="13" t="s">
        <v>74</v>
      </c>
      <c r="AY490" s="263" t="s">
        <v>125</v>
      </c>
    </row>
    <row r="491" s="15" customFormat="1">
      <c r="A491" s="15"/>
      <c r="B491" s="279"/>
      <c r="C491" s="280"/>
      <c r="D491" s="248" t="s">
        <v>138</v>
      </c>
      <c r="E491" s="281" t="s">
        <v>1</v>
      </c>
      <c r="F491" s="282" t="s">
        <v>262</v>
      </c>
      <c r="G491" s="280"/>
      <c r="H491" s="283">
        <v>106.49999999999999</v>
      </c>
      <c r="I491" s="284"/>
      <c r="J491" s="280"/>
      <c r="K491" s="280"/>
      <c r="L491" s="285"/>
      <c r="M491" s="286"/>
      <c r="N491" s="287"/>
      <c r="O491" s="287"/>
      <c r="P491" s="287"/>
      <c r="Q491" s="287"/>
      <c r="R491" s="287"/>
      <c r="S491" s="287"/>
      <c r="T491" s="288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89" t="s">
        <v>138</v>
      </c>
      <c r="AU491" s="289" t="s">
        <v>84</v>
      </c>
      <c r="AV491" s="15" t="s">
        <v>145</v>
      </c>
      <c r="AW491" s="15" t="s">
        <v>31</v>
      </c>
      <c r="AX491" s="15" t="s">
        <v>74</v>
      </c>
      <c r="AY491" s="289" t="s">
        <v>125</v>
      </c>
    </row>
    <row r="492" s="14" customFormat="1">
      <c r="A492" s="14"/>
      <c r="B492" s="264"/>
      <c r="C492" s="265"/>
      <c r="D492" s="248" t="s">
        <v>138</v>
      </c>
      <c r="E492" s="266" t="s">
        <v>1</v>
      </c>
      <c r="F492" s="267" t="s">
        <v>152</v>
      </c>
      <c r="G492" s="265"/>
      <c r="H492" s="268">
        <v>163.44999999999999</v>
      </c>
      <c r="I492" s="269"/>
      <c r="J492" s="265"/>
      <c r="K492" s="265"/>
      <c r="L492" s="270"/>
      <c r="M492" s="271"/>
      <c r="N492" s="272"/>
      <c r="O492" s="272"/>
      <c r="P492" s="272"/>
      <c r="Q492" s="272"/>
      <c r="R492" s="272"/>
      <c r="S492" s="272"/>
      <c r="T492" s="27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4" t="s">
        <v>138</v>
      </c>
      <c r="AU492" s="274" t="s">
        <v>84</v>
      </c>
      <c r="AV492" s="14" t="s">
        <v>153</v>
      </c>
      <c r="AW492" s="14" t="s">
        <v>31</v>
      </c>
      <c r="AX492" s="14" t="s">
        <v>82</v>
      </c>
      <c r="AY492" s="274" t="s">
        <v>125</v>
      </c>
    </row>
    <row r="493" s="2" customFormat="1" ht="21.75" customHeight="1">
      <c r="A493" s="38"/>
      <c r="B493" s="39"/>
      <c r="C493" s="290" t="s">
        <v>472</v>
      </c>
      <c r="D493" s="290" t="s">
        <v>389</v>
      </c>
      <c r="E493" s="291" t="s">
        <v>1205</v>
      </c>
      <c r="F493" s="292" t="s">
        <v>1206</v>
      </c>
      <c r="G493" s="293" t="s">
        <v>131</v>
      </c>
      <c r="H493" s="294">
        <v>196.13999999999999</v>
      </c>
      <c r="I493" s="295"/>
      <c r="J493" s="296">
        <f>ROUND(I493*H493,2)</f>
        <v>0</v>
      </c>
      <c r="K493" s="292" t="s">
        <v>132</v>
      </c>
      <c r="L493" s="297"/>
      <c r="M493" s="298" t="s">
        <v>1</v>
      </c>
      <c r="N493" s="299" t="s">
        <v>39</v>
      </c>
      <c r="O493" s="91"/>
      <c r="P493" s="244">
        <f>O493*H493</f>
        <v>0</v>
      </c>
      <c r="Q493" s="244">
        <v>0.042999999999999997</v>
      </c>
      <c r="R493" s="244">
        <f>Q493*H493</f>
        <v>8.4340199999999985</v>
      </c>
      <c r="S493" s="244">
        <v>0</v>
      </c>
      <c r="T493" s="245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46" t="s">
        <v>172</v>
      </c>
      <c r="AT493" s="246" t="s">
        <v>389</v>
      </c>
      <c r="AU493" s="246" t="s">
        <v>84</v>
      </c>
      <c r="AY493" s="17" t="s">
        <v>125</v>
      </c>
      <c r="BE493" s="247">
        <f>IF(N493="základní",J493,0)</f>
        <v>0</v>
      </c>
      <c r="BF493" s="247">
        <f>IF(N493="snížená",J493,0)</f>
        <v>0</v>
      </c>
      <c r="BG493" s="247">
        <f>IF(N493="zákl. přenesená",J493,0)</f>
        <v>0</v>
      </c>
      <c r="BH493" s="247">
        <f>IF(N493="sníž. přenesená",J493,0)</f>
        <v>0</v>
      </c>
      <c r="BI493" s="247">
        <f>IF(N493="nulová",J493,0)</f>
        <v>0</v>
      </c>
      <c r="BJ493" s="17" t="s">
        <v>82</v>
      </c>
      <c r="BK493" s="247">
        <f>ROUND(I493*H493,2)</f>
        <v>0</v>
      </c>
      <c r="BL493" s="17" t="s">
        <v>153</v>
      </c>
      <c r="BM493" s="246" t="s">
        <v>1207</v>
      </c>
    </row>
    <row r="494" s="2" customFormat="1">
      <c r="A494" s="38"/>
      <c r="B494" s="39"/>
      <c r="C494" s="40"/>
      <c r="D494" s="248" t="s">
        <v>135</v>
      </c>
      <c r="E494" s="40"/>
      <c r="F494" s="249" t="s">
        <v>1206</v>
      </c>
      <c r="G494" s="40"/>
      <c r="H494" s="40"/>
      <c r="I494" s="144"/>
      <c r="J494" s="40"/>
      <c r="K494" s="40"/>
      <c r="L494" s="44"/>
      <c r="M494" s="250"/>
      <c r="N494" s="251"/>
      <c r="O494" s="91"/>
      <c r="P494" s="91"/>
      <c r="Q494" s="91"/>
      <c r="R494" s="91"/>
      <c r="S494" s="91"/>
      <c r="T494" s="92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135</v>
      </c>
      <c r="AU494" s="17" t="s">
        <v>84</v>
      </c>
    </row>
    <row r="495" s="13" customFormat="1">
      <c r="A495" s="13"/>
      <c r="B495" s="253"/>
      <c r="C495" s="254"/>
      <c r="D495" s="248" t="s">
        <v>138</v>
      </c>
      <c r="E495" s="255" t="s">
        <v>1</v>
      </c>
      <c r="F495" s="256" t="s">
        <v>1208</v>
      </c>
      <c r="G495" s="254"/>
      <c r="H495" s="257">
        <v>9</v>
      </c>
      <c r="I495" s="258"/>
      <c r="J495" s="254"/>
      <c r="K495" s="254"/>
      <c r="L495" s="259"/>
      <c r="M495" s="260"/>
      <c r="N495" s="261"/>
      <c r="O495" s="261"/>
      <c r="P495" s="261"/>
      <c r="Q495" s="261"/>
      <c r="R495" s="261"/>
      <c r="S495" s="261"/>
      <c r="T495" s="26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3" t="s">
        <v>138</v>
      </c>
      <c r="AU495" s="263" t="s">
        <v>84</v>
      </c>
      <c r="AV495" s="13" t="s">
        <v>84</v>
      </c>
      <c r="AW495" s="13" t="s">
        <v>31</v>
      </c>
      <c r="AX495" s="13" t="s">
        <v>74</v>
      </c>
      <c r="AY495" s="263" t="s">
        <v>125</v>
      </c>
    </row>
    <row r="496" s="13" customFormat="1">
      <c r="A496" s="13"/>
      <c r="B496" s="253"/>
      <c r="C496" s="254"/>
      <c r="D496" s="248" t="s">
        <v>138</v>
      </c>
      <c r="E496" s="255" t="s">
        <v>1</v>
      </c>
      <c r="F496" s="256" t="s">
        <v>1209</v>
      </c>
      <c r="G496" s="254"/>
      <c r="H496" s="257">
        <v>9.9000000000000004</v>
      </c>
      <c r="I496" s="258"/>
      <c r="J496" s="254"/>
      <c r="K496" s="254"/>
      <c r="L496" s="259"/>
      <c r="M496" s="260"/>
      <c r="N496" s="261"/>
      <c r="O496" s="261"/>
      <c r="P496" s="261"/>
      <c r="Q496" s="261"/>
      <c r="R496" s="261"/>
      <c r="S496" s="261"/>
      <c r="T496" s="26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3" t="s">
        <v>138</v>
      </c>
      <c r="AU496" s="263" t="s">
        <v>84</v>
      </c>
      <c r="AV496" s="13" t="s">
        <v>84</v>
      </c>
      <c r="AW496" s="13" t="s">
        <v>31</v>
      </c>
      <c r="AX496" s="13" t="s">
        <v>74</v>
      </c>
      <c r="AY496" s="263" t="s">
        <v>125</v>
      </c>
    </row>
    <row r="497" s="13" customFormat="1">
      <c r="A497" s="13"/>
      <c r="B497" s="253"/>
      <c r="C497" s="254"/>
      <c r="D497" s="248" t="s">
        <v>138</v>
      </c>
      <c r="E497" s="255" t="s">
        <v>1</v>
      </c>
      <c r="F497" s="256" t="s">
        <v>1210</v>
      </c>
      <c r="G497" s="254"/>
      <c r="H497" s="257">
        <v>9.9000000000000004</v>
      </c>
      <c r="I497" s="258"/>
      <c r="J497" s="254"/>
      <c r="K497" s="254"/>
      <c r="L497" s="259"/>
      <c r="M497" s="260"/>
      <c r="N497" s="261"/>
      <c r="O497" s="261"/>
      <c r="P497" s="261"/>
      <c r="Q497" s="261"/>
      <c r="R497" s="261"/>
      <c r="S497" s="261"/>
      <c r="T497" s="26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3" t="s">
        <v>138</v>
      </c>
      <c r="AU497" s="263" t="s">
        <v>84</v>
      </c>
      <c r="AV497" s="13" t="s">
        <v>84</v>
      </c>
      <c r="AW497" s="13" t="s">
        <v>31</v>
      </c>
      <c r="AX497" s="13" t="s">
        <v>74</v>
      </c>
      <c r="AY497" s="263" t="s">
        <v>125</v>
      </c>
    </row>
    <row r="498" s="13" customFormat="1">
      <c r="A498" s="13"/>
      <c r="B498" s="253"/>
      <c r="C498" s="254"/>
      <c r="D498" s="248" t="s">
        <v>138</v>
      </c>
      <c r="E498" s="255" t="s">
        <v>1</v>
      </c>
      <c r="F498" s="256" t="s">
        <v>1211</v>
      </c>
      <c r="G498" s="254"/>
      <c r="H498" s="257">
        <v>9.9000000000000004</v>
      </c>
      <c r="I498" s="258"/>
      <c r="J498" s="254"/>
      <c r="K498" s="254"/>
      <c r="L498" s="259"/>
      <c r="M498" s="260"/>
      <c r="N498" s="261"/>
      <c r="O498" s="261"/>
      <c r="P498" s="261"/>
      <c r="Q498" s="261"/>
      <c r="R498" s="261"/>
      <c r="S498" s="261"/>
      <c r="T498" s="26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3" t="s">
        <v>138</v>
      </c>
      <c r="AU498" s="263" t="s">
        <v>84</v>
      </c>
      <c r="AV498" s="13" t="s">
        <v>84</v>
      </c>
      <c r="AW498" s="13" t="s">
        <v>31</v>
      </c>
      <c r="AX498" s="13" t="s">
        <v>74</v>
      </c>
      <c r="AY498" s="263" t="s">
        <v>125</v>
      </c>
    </row>
    <row r="499" s="13" customFormat="1">
      <c r="A499" s="13"/>
      <c r="B499" s="253"/>
      <c r="C499" s="254"/>
      <c r="D499" s="248" t="s">
        <v>138</v>
      </c>
      <c r="E499" s="255" t="s">
        <v>1</v>
      </c>
      <c r="F499" s="256" t="s">
        <v>1212</v>
      </c>
      <c r="G499" s="254"/>
      <c r="H499" s="257">
        <v>10.199999999999999</v>
      </c>
      <c r="I499" s="258"/>
      <c r="J499" s="254"/>
      <c r="K499" s="254"/>
      <c r="L499" s="259"/>
      <c r="M499" s="260"/>
      <c r="N499" s="261"/>
      <c r="O499" s="261"/>
      <c r="P499" s="261"/>
      <c r="Q499" s="261"/>
      <c r="R499" s="261"/>
      <c r="S499" s="261"/>
      <c r="T499" s="26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3" t="s">
        <v>138</v>
      </c>
      <c r="AU499" s="263" t="s">
        <v>84</v>
      </c>
      <c r="AV499" s="13" t="s">
        <v>84</v>
      </c>
      <c r="AW499" s="13" t="s">
        <v>31</v>
      </c>
      <c r="AX499" s="13" t="s">
        <v>74</v>
      </c>
      <c r="AY499" s="263" t="s">
        <v>125</v>
      </c>
    </row>
    <row r="500" s="13" customFormat="1">
      <c r="A500" s="13"/>
      <c r="B500" s="253"/>
      <c r="C500" s="254"/>
      <c r="D500" s="248" t="s">
        <v>138</v>
      </c>
      <c r="E500" s="255" t="s">
        <v>1</v>
      </c>
      <c r="F500" s="256" t="s">
        <v>1213</v>
      </c>
      <c r="G500" s="254"/>
      <c r="H500" s="257">
        <v>10.199999999999999</v>
      </c>
      <c r="I500" s="258"/>
      <c r="J500" s="254"/>
      <c r="K500" s="254"/>
      <c r="L500" s="259"/>
      <c r="M500" s="260"/>
      <c r="N500" s="261"/>
      <c r="O500" s="261"/>
      <c r="P500" s="261"/>
      <c r="Q500" s="261"/>
      <c r="R500" s="261"/>
      <c r="S500" s="261"/>
      <c r="T500" s="26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3" t="s">
        <v>138</v>
      </c>
      <c r="AU500" s="263" t="s">
        <v>84</v>
      </c>
      <c r="AV500" s="13" t="s">
        <v>84</v>
      </c>
      <c r="AW500" s="13" t="s">
        <v>31</v>
      </c>
      <c r="AX500" s="13" t="s">
        <v>74</v>
      </c>
      <c r="AY500" s="263" t="s">
        <v>125</v>
      </c>
    </row>
    <row r="501" s="13" customFormat="1">
      <c r="A501" s="13"/>
      <c r="B501" s="253"/>
      <c r="C501" s="254"/>
      <c r="D501" s="248" t="s">
        <v>138</v>
      </c>
      <c r="E501" s="255" t="s">
        <v>1</v>
      </c>
      <c r="F501" s="256" t="s">
        <v>1214</v>
      </c>
      <c r="G501" s="254"/>
      <c r="H501" s="257">
        <v>9.2400000000000002</v>
      </c>
      <c r="I501" s="258"/>
      <c r="J501" s="254"/>
      <c r="K501" s="254"/>
      <c r="L501" s="259"/>
      <c r="M501" s="260"/>
      <c r="N501" s="261"/>
      <c r="O501" s="261"/>
      <c r="P501" s="261"/>
      <c r="Q501" s="261"/>
      <c r="R501" s="261"/>
      <c r="S501" s="261"/>
      <c r="T501" s="26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3" t="s">
        <v>138</v>
      </c>
      <c r="AU501" s="263" t="s">
        <v>84</v>
      </c>
      <c r="AV501" s="13" t="s">
        <v>84</v>
      </c>
      <c r="AW501" s="13" t="s">
        <v>31</v>
      </c>
      <c r="AX501" s="13" t="s">
        <v>74</v>
      </c>
      <c r="AY501" s="263" t="s">
        <v>125</v>
      </c>
    </row>
    <row r="502" s="15" customFormat="1">
      <c r="A502" s="15"/>
      <c r="B502" s="279"/>
      <c r="C502" s="280"/>
      <c r="D502" s="248" t="s">
        <v>138</v>
      </c>
      <c r="E502" s="281" t="s">
        <v>1</v>
      </c>
      <c r="F502" s="282" t="s">
        <v>262</v>
      </c>
      <c r="G502" s="280"/>
      <c r="H502" s="283">
        <v>68.339999999999989</v>
      </c>
      <c r="I502" s="284"/>
      <c r="J502" s="280"/>
      <c r="K502" s="280"/>
      <c r="L502" s="285"/>
      <c r="M502" s="286"/>
      <c r="N502" s="287"/>
      <c r="O502" s="287"/>
      <c r="P502" s="287"/>
      <c r="Q502" s="287"/>
      <c r="R502" s="287"/>
      <c r="S502" s="287"/>
      <c r="T502" s="288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89" t="s">
        <v>138</v>
      </c>
      <c r="AU502" s="289" t="s">
        <v>84</v>
      </c>
      <c r="AV502" s="15" t="s">
        <v>145</v>
      </c>
      <c r="AW502" s="15" t="s">
        <v>31</v>
      </c>
      <c r="AX502" s="15" t="s">
        <v>74</v>
      </c>
      <c r="AY502" s="289" t="s">
        <v>125</v>
      </c>
    </row>
    <row r="503" s="13" customFormat="1">
      <c r="A503" s="13"/>
      <c r="B503" s="253"/>
      <c r="C503" s="254"/>
      <c r="D503" s="248" t="s">
        <v>138</v>
      </c>
      <c r="E503" s="255" t="s">
        <v>1</v>
      </c>
      <c r="F503" s="256" t="s">
        <v>1215</v>
      </c>
      <c r="G503" s="254"/>
      <c r="H503" s="257">
        <v>10.199999999999999</v>
      </c>
      <c r="I503" s="258"/>
      <c r="J503" s="254"/>
      <c r="K503" s="254"/>
      <c r="L503" s="259"/>
      <c r="M503" s="260"/>
      <c r="N503" s="261"/>
      <c r="O503" s="261"/>
      <c r="P503" s="261"/>
      <c r="Q503" s="261"/>
      <c r="R503" s="261"/>
      <c r="S503" s="261"/>
      <c r="T503" s="26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3" t="s">
        <v>138</v>
      </c>
      <c r="AU503" s="263" t="s">
        <v>84</v>
      </c>
      <c r="AV503" s="13" t="s">
        <v>84</v>
      </c>
      <c r="AW503" s="13" t="s">
        <v>31</v>
      </c>
      <c r="AX503" s="13" t="s">
        <v>74</v>
      </c>
      <c r="AY503" s="263" t="s">
        <v>125</v>
      </c>
    </row>
    <row r="504" s="13" customFormat="1">
      <c r="A504" s="13"/>
      <c r="B504" s="253"/>
      <c r="C504" s="254"/>
      <c r="D504" s="248" t="s">
        <v>138</v>
      </c>
      <c r="E504" s="255" t="s">
        <v>1</v>
      </c>
      <c r="F504" s="256" t="s">
        <v>1216</v>
      </c>
      <c r="G504" s="254"/>
      <c r="H504" s="257">
        <v>10.199999999999999</v>
      </c>
      <c r="I504" s="258"/>
      <c r="J504" s="254"/>
      <c r="K504" s="254"/>
      <c r="L504" s="259"/>
      <c r="M504" s="260"/>
      <c r="N504" s="261"/>
      <c r="O504" s="261"/>
      <c r="P504" s="261"/>
      <c r="Q504" s="261"/>
      <c r="R504" s="261"/>
      <c r="S504" s="261"/>
      <c r="T504" s="26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3" t="s">
        <v>138</v>
      </c>
      <c r="AU504" s="263" t="s">
        <v>84</v>
      </c>
      <c r="AV504" s="13" t="s">
        <v>84</v>
      </c>
      <c r="AW504" s="13" t="s">
        <v>31</v>
      </c>
      <c r="AX504" s="13" t="s">
        <v>74</v>
      </c>
      <c r="AY504" s="263" t="s">
        <v>125</v>
      </c>
    </row>
    <row r="505" s="13" customFormat="1">
      <c r="A505" s="13"/>
      <c r="B505" s="253"/>
      <c r="C505" s="254"/>
      <c r="D505" s="248" t="s">
        <v>138</v>
      </c>
      <c r="E505" s="255" t="s">
        <v>1</v>
      </c>
      <c r="F505" s="256" t="s">
        <v>1217</v>
      </c>
      <c r="G505" s="254"/>
      <c r="H505" s="257">
        <v>10.560000000000001</v>
      </c>
      <c r="I505" s="258"/>
      <c r="J505" s="254"/>
      <c r="K505" s="254"/>
      <c r="L505" s="259"/>
      <c r="M505" s="260"/>
      <c r="N505" s="261"/>
      <c r="O505" s="261"/>
      <c r="P505" s="261"/>
      <c r="Q505" s="261"/>
      <c r="R505" s="261"/>
      <c r="S505" s="261"/>
      <c r="T505" s="26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3" t="s">
        <v>138</v>
      </c>
      <c r="AU505" s="263" t="s">
        <v>84</v>
      </c>
      <c r="AV505" s="13" t="s">
        <v>84</v>
      </c>
      <c r="AW505" s="13" t="s">
        <v>31</v>
      </c>
      <c r="AX505" s="13" t="s">
        <v>74</v>
      </c>
      <c r="AY505" s="263" t="s">
        <v>125</v>
      </c>
    </row>
    <row r="506" s="13" customFormat="1">
      <c r="A506" s="13"/>
      <c r="B506" s="253"/>
      <c r="C506" s="254"/>
      <c r="D506" s="248" t="s">
        <v>138</v>
      </c>
      <c r="E506" s="255" t="s">
        <v>1</v>
      </c>
      <c r="F506" s="256" t="s">
        <v>1218</v>
      </c>
      <c r="G506" s="254"/>
      <c r="H506" s="257">
        <v>10.560000000000001</v>
      </c>
      <c r="I506" s="258"/>
      <c r="J506" s="254"/>
      <c r="K506" s="254"/>
      <c r="L506" s="259"/>
      <c r="M506" s="260"/>
      <c r="N506" s="261"/>
      <c r="O506" s="261"/>
      <c r="P506" s="261"/>
      <c r="Q506" s="261"/>
      <c r="R506" s="261"/>
      <c r="S506" s="261"/>
      <c r="T506" s="26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3" t="s">
        <v>138</v>
      </c>
      <c r="AU506" s="263" t="s">
        <v>84</v>
      </c>
      <c r="AV506" s="13" t="s">
        <v>84</v>
      </c>
      <c r="AW506" s="13" t="s">
        <v>31</v>
      </c>
      <c r="AX506" s="13" t="s">
        <v>74</v>
      </c>
      <c r="AY506" s="263" t="s">
        <v>125</v>
      </c>
    </row>
    <row r="507" s="13" customFormat="1">
      <c r="A507" s="13"/>
      <c r="B507" s="253"/>
      <c r="C507" s="254"/>
      <c r="D507" s="248" t="s">
        <v>138</v>
      </c>
      <c r="E507" s="255" t="s">
        <v>1</v>
      </c>
      <c r="F507" s="256" t="s">
        <v>1219</v>
      </c>
      <c r="G507" s="254"/>
      <c r="H507" s="257">
        <v>9.7200000000000006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3" t="s">
        <v>138</v>
      </c>
      <c r="AU507" s="263" t="s">
        <v>84</v>
      </c>
      <c r="AV507" s="13" t="s">
        <v>84</v>
      </c>
      <c r="AW507" s="13" t="s">
        <v>31</v>
      </c>
      <c r="AX507" s="13" t="s">
        <v>74</v>
      </c>
      <c r="AY507" s="263" t="s">
        <v>125</v>
      </c>
    </row>
    <row r="508" s="13" customFormat="1">
      <c r="A508" s="13"/>
      <c r="B508" s="253"/>
      <c r="C508" s="254"/>
      <c r="D508" s="248" t="s">
        <v>138</v>
      </c>
      <c r="E508" s="255" t="s">
        <v>1</v>
      </c>
      <c r="F508" s="256" t="s">
        <v>1220</v>
      </c>
      <c r="G508" s="254"/>
      <c r="H508" s="257">
        <v>9.7200000000000006</v>
      </c>
      <c r="I508" s="258"/>
      <c r="J508" s="254"/>
      <c r="K508" s="254"/>
      <c r="L508" s="259"/>
      <c r="M508" s="260"/>
      <c r="N508" s="261"/>
      <c r="O508" s="261"/>
      <c r="P508" s="261"/>
      <c r="Q508" s="261"/>
      <c r="R508" s="261"/>
      <c r="S508" s="261"/>
      <c r="T508" s="26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3" t="s">
        <v>138</v>
      </c>
      <c r="AU508" s="263" t="s">
        <v>84</v>
      </c>
      <c r="AV508" s="13" t="s">
        <v>84</v>
      </c>
      <c r="AW508" s="13" t="s">
        <v>31</v>
      </c>
      <c r="AX508" s="13" t="s">
        <v>74</v>
      </c>
      <c r="AY508" s="263" t="s">
        <v>125</v>
      </c>
    </row>
    <row r="509" s="13" customFormat="1">
      <c r="A509" s="13"/>
      <c r="B509" s="253"/>
      <c r="C509" s="254"/>
      <c r="D509" s="248" t="s">
        <v>138</v>
      </c>
      <c r="E509" s="255" t="s">
        <v>1</v>
      </c>
      <c r="F509" s="256" t="s">
        <v>1221</v>
      </c>
      <c r="G509" s="254"/>
      <c r="H509" s="257">
        <v>10.98</v>
      </c>
      <c r="I509" s="258"/>
      <c r="J509" s="254"/>
      <c r="K509" s="254"/>
      <c r="L509" s="259"/>
      <c r="M509" s="260"/>
      <c r="N509" s="261"/>
      <c r="O509" s="261"/>
      <c r="P509" s="261"/>
      <c r="Q509" s="261"/>
      <c r="R509" s="261"/>
      <c r="S509" s="261"/>
      <c r="T509" s="26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3" t="s">
        <v>138</v>
      </c>
      <c r="AU509" s="263" t="s">
        <v>84</v>
      </c>
      <c r="AV509" s="13" t="s">
        <v>84</v>
      </c>
      <c r="AW509" s="13" t="s">
        <v>31</v>
      </c>
      <c r="AX509" s="13" t="s">
        <v>74</v>
      </c>
      <c r="AY509" s="263" t="s">
        <v>125</v>
      </c>
    </row>
    <row r="510" s="13" customFormat="1">
      <c r="A510" s="13"/>
      <c r="B510" s="253"/>
      <c r="C510" s="254"/>
      <c r="D510" s="248" t="s">
        <v>138</v>
      </c>
      <c r="E510" s="255" t="s">
        <v>1</v>
      </c>
      <c r="F510" s="256" t="s">
        <v>1222</v>
      </c>
      <c r="G510" s="254"/>
      <c r="H510" s="257">
        <v>10.92</v>
      </c>
      <c r="I510" s="258"/>
      <c r="J510" s="254"/>
      <c r="K510" s="254"/>
      <c r="L510" s="259"/>
      <c r="M510" s="260"/>
      <c r="N510" s="261"/>
      <c r="O510" s="261"/>
      <c r="P510" s="261"/>
      <c r="Q510" s="261"/>
      <c r="R510" s="261"/>
      <c r="S510" s="261"/>
      <c r="T510" s="26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3" t="s">
        <v>138</v>
      </c>
      <c r="AU510" s="263" t="s">
        <v>84</v>
      </c>
      <c r="AV510" s="13" t="s">
        <v>84</v>
      </c>
      <c r="AW510" s="13" t="s">
        <v>31</v>
      </c>
      <c r="AX510" s="13" t="s">
        <v>74</v>
      </c>
      <c r="AY510" s="263" t="s">
        <v>125</v>
      </c>
    </row>
    <row r="511" s="13" customFormat="1">
      <c r="A511" s="13"/>
      <c r="B511" s="253"/>
      <c r="C511" s="254"/>
      <c r="D511" s="248" t="s">
        <v>138</v>
      </c>
      <c r="E511" s="255" t="s">
        <v>1</v>
      </c>
      <c r="F511" s="256" t="s">
        <v>1223</v>
      </c>
      <c r="G511" s="254"/>
      <c r="H511" s="257">
        <v>10.92</v>
      </c>
      <c r="I511" s="258"/>
      <c r="J511" s="254"/>
      <c r="K511" s="254"/>
      <c r="L511" s="259"/>
      <c r="M511" s="260"/>
      <c r="N511" s="261"/>
      <c r="O511" s="261"/>
      <c r="P511" s="261"/>
      <c r="Q511" s="261"/>
      <c r="R511" s="261"/>
      <c r="S511" s="261"/>
      <c r="T511" s="26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3" t="s">
        <v>138</v>
      </c>
      <c r="AU511" s="263" t="s">
        <v>84</v>
      </c>
      <c r="AV511" s="13" t="s">
        <v>84</v>
      </c>
      <c r="AW511" s="13" t="s">
        <v>31</v>
      </c>
      <c r="AX511" s="13" t="s">
        <v>74</v>
      </c>
      <c r="AY511" s="263" t="s">
        <v>125</v>
      </c>
    </row>
    <row r="512" s="13" customFormat="1">
      <c r="A512" s="13"/>
      <c r="B512" s="253"/>
      <c r="C512" s="254"/>
      <c r="D512" s="248" t="s">
        <v>138</v>
      </c>
      <c r="E512" s="255" t="s">
        <v>1</v>
      </c>
      <c r="F512" s="256" t="s">
        <v>1224</v>
      </c>
      <c r="G512" s="254"/>
      <c r="H512" s="257">
        <v>11.220000000000001</v>
      </c>
      <c r="I512" s="258"/>
      <c r="J512" s="254"/>
      <c r="K512" s="254"/>
      <c r="L512" s="259"/>
      <c r="M512" s="260"/>
      <c r="N512" s="261"/>
      <c r="O512" s="261"/>
      <c r="P512" s="261"/>
      <c r="Q512" s="261"/>
      <c r="R512" s="261"/>
      <c r="S512" s="261"/>
      <c r="T512" s="26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3" t="s">
        <v>138</v>
      </c>
      <c r="AU512" s="263" t="s">
        <v>84</v>
      </c>
      <c r="AV512" s="13" t="s">
        <v>84</v>
      </c>
      <c r="AW512" s="13" t="s">
        <v>31</v>
      </c>
      <c r="AX512" s="13" t="s">
        <v>74</v>
      </c>
      <c r="AY512" s="263" t="s">
        <v>125</v>
      </c>
    </row>
    <row r="513" s="13" customFormat="1">
      <c r="A513" s="13"/>
      <c r="B513" s="253"/>
      <c r="C513" s="254"/>
      <c r="D513" s="248" t="s">
        <v>138</v>
      </c>
      <c r="E513" s="255" t="s">
        <v>1</v>
      </c>
      <c r="F513" s="256" t="s">
        <v>1225</v>
      </c>
      <c r="G513" s="254"/>
      <c r="H513" s="257">
        <v>11.4</v>
      </c>
      <c r="I513" s="258"/>
      <c r="J513" s="254"/>
      <c r="K513" s="254"/>
      <c r="L513" s="259"/>
      <c r="M513" s="260"/>
      <c r="N513" s="261"/>
      <c r="O513" s="261"/>
      <c r="P513" s="261"/>
      <c r="Q513" s="261"/>
      <c r="R513" s="261"/>
      <c r="S513" s="261"/>
      <c r="T513" s="26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3" t="s">
        <v>138</v>
      </c>
      <c r="AU513" s="263" t="s">
        <v>84</v>
      </c>
      <c r="AV513" s="13" t="s">
        <v>84</v>
      </c>
      <c r="AW513" s="13" t="s">
        <v>31</v>
      </c>
      <c r="AX513" s="13" t="s">
        <v>74</v>
      </c>
      <c r="AY513" s="263" t="s">
        <v>125</v>
      </c>
    </row>
    <row r="514" s="13" customFormat="1">
      <c r="A514" s="13"/>
      <c r="B514" s="253"/>
      <c r="C514" s="254"/>
      <c r="D514" s="248" t="s">
        <v>138</v>
      </c>
      <c r="E514" s="255" t="s">
        <v>1</v>
      </c>
      <c r="F514" s="256" t="s">
        <v>1226</v>
      </c>
      <c r="G514" s="254"/>
      <c r="H514" s="257">
        <v>11.4</v>
      </c>
      <c r="I514" s="258"/>
      <c r="J514" s="254"/>
      <c r="K514" s="254"/>
      <c r="L514" s="259"/>
      <c r="M514" s="260"/>
      <c r="N514" s="261"/>
      <c r="O514" s="261"/>
      <c r="P514" s="261"/>
      <c r="Q514" s="261"/>
      <c r="R514" s="261"/>
      <c r="S514" s="261"/>
      <c r="T514" s="26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3" t="s">
        <v>138</v>
      </c>
      <c r="AU514" s="263" t="s">
        <v>84</v>
      </c>
      <c r="AV514" s="13" t="s">
        <v>84</v>
      </c>
      <c r="AW514" s="13" t="s">
        <v>31</v>
      </c>
      <c r="AX514" s="13" t="s">
        <v>74</v>
      </c>
      <c r="AY514" s="263" t="s">
        <v>125</v>
      </c>
    </row>
    <row r="515" s="15" customFormat="1">
      <c r="A515" s="15"/>
      <c r="B515" s="279"/>
      <c r="C515" s="280"/>
      <c r="D515" s="248" t="s">
        <v>138</v>
      </c>
      <c r="E515" s="281" t="s">
        <v>1</v>
      </c>
      <c r="F515" s="282" t="s">
        <v>262</v>
      </c>
      <c r="G515" s="280"/>
      <c r="H515" s="283">
        <v>127.80000000000001</v>
      </c>
      <c r="I515" s="284"/>
      <c r="J515" s="280"/>
      <c r="K515" s="280"/>
      <c r="L515" s="285"/>
      <c r="M515" s="286"/>
      <c r="N515" s="287"/>
      <c r="O515" s="287"/>
      <c r="P515" s="287"/>
      <c r="Q515" s="287"/>
      <c r="R515" s="287"/>
      <c r="S515" s="287"/>
      <c r="T515" s="288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89" t="s">
        <v>138</v>
      </c>
      <c r="AU515" s="289" t="s">
        <v>84</v>
      </c>
      <c r="AV515" s="15" t="s">
        <v>145</v>
      </c>
      <c r="AW515" s="15" t="s">
        <v>31</v>
      </c>
      <c r="AX515" s="15" t="s">
        <v>74</v>
      </c>
      <c r="AY515" s="289" t="s">
        <v>125</v>
      </c>
    </row>
    <row r="516" s="14" customFormat="1">
      <c r="A516" s="14"/>
      <c r="B516" s="264"/>
      <c r="C516" s="265"/>
      <c r="D516" s="248" t="s">
        <v>138</v>
      </c>
      <c r="E516" s="266" t="s">
        <v>1</v>
      </c>
      <c r="F516" s="267" t="s">
        <v>152</v>
      </c>
      <c r="G516" s="265"/>
      <c r="H516" s="268">
        <v>196.13999999999999</v>
      </c>
      <c r="I516" s="269"/>
      <c r="J516" s="265"/>
      <c r="K516" s="265"/>
      <c r="L516" s="270"/>
      <c r="M516" s="271"/>
      <c r="N516" s="272"/>
      <c r="O516" s="272"/>
      <c r="P516" s="272"/>
      <c r="Q516" s="272"/>
      <c r="R516" s="272"/>
      <c r="S516" s="272"/>
      <c r="T516" s="273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4" t="s">
        <v>138</v>
      </c>
      <c r="AU516" s="274" t="s">
        <v>84</v>
      </c>
      <c r="AV516" s="14" t="s">
        <v>153</v>
      </c>
      <c r="AW516" s="14" t="s">
        <v>31</v>
      </c>
      <c r="AX516" s="14" t="s">
        <v>82</v>
      </c>
      <c r="AY516" s="274" t="s">
        <v>125</v>
      </c>
    </row>
    <row r="517" s="2" customFormat="1" ht="21.75" customHeight="1">
      <c r="A517" s="38"/>
      <c r="B517" s="39"/>
      <c r="C517" s="235" t="s">
        <v>477</v>
      </c>
      <c r="D517" s="235" t="s">
        <v>128</v>
      </c>
      <c r="E517" s="236" t="s">
        <v>1227</v>
      </c>
      <c r="F517" s="237" t="s">
        <v>1228</v>
      </c>
      <c r="G517" s="238" t="s">
        <v>332</v>
      </c>
      <c r="H517" s="239">
        <v>228</v>
      </c>
      <c r="I517" s="240"/>
      <c r="J517" s="241">
        <f>ROUND(I517*H517,2)</f>
        <v>0</v>
      </c>
      <c r="K517" s="237" t="s">
        <v>132</v>
      </c>
      <c r="L517" s="44"/>
      <c r="M517" s="242" t="s">
        <v>1</v>
      </c>
      <c r="N517" s="243" t="s">
        <v>39</v>
      </c>
      <c r="O517" s="91"/>
      <c r="P517" s="244">
        <f>O517*H517</f>
        <v>0</v>
      </c>
      <c r="Q517" s="244">
        <v>6.9999999999999994E-05</v>
      </c>
      <c r="R517" s="244">
        <f>Q517*H517</f>
        <v>0.015959999999999998</v>
      </c>
      <c r="S517" s="244">
        <v>0</v>
      </c>
      <c r="T517" s="245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46" t="s">
        <v>153</v>
      </c>
      <c r="AT517" s="246" t="s">
        <v>128</v>
      </c>
      <c r="AU517" s="246" t="s">
        <v>84</v>
      </c>
      <c r="AY517" s="17" t="s">
        <v>125</v>
      </c>
      <c r="BE517" s="247">
        <f>IF(N517="základní",J517,0)</f>
        <v>0</v>
      </c>
      <c r="BF517" s="247">
        <f>IF(N517="snížená",J517,0)</f>
        <v>0</v>
      </c>
      <c r="BG517" s="247">
        <f>IF(N517="zákl. přenesená",J517,0)</f>
        <v>0</v>
      </c>
      <c r="BH517" s="247">
        <f>IF(N517="sníž. přenesená",J517,0)</f>
        <v>0</v>
      </c>
      <c r="BI517" s="247">
        <f>IF(N517="nulová",J517,0)</f>
        <v>0</v>
      </c>
      <c r="BJ517" s="17" t="s">
        <v>82</v>
      </c>
      <c r="BK517" s="247">
        <f>ROUND(I517*H517,2)</f>
        <v>0</v>
      </c>
      <c r="BL517" s="17" t="s">
        <v>153</v>
      </c>
      <c r="BM517" s="246" t="s">
        <v>1229</v>
      </c>
    </row>
    <row r="518" s="2" customFormat="1">
      <c r="A518" s="38"/>
      <c r="B518" s="39"/>
      <c r="C518" s="40"/>
      <c r="D518" s="248" t="s">
        <v>135</v>
      </c>
      <c r="E518" s="40"/>
      <c r="F518" s="249" t="s">
        <v>1228</v>
      </c>
      <c r="G518" s="40"/>
      <c r="H518" s="40"/>
      <c r="I518" s="144"/>
      <c r="J518" s="40"/>
      <c r="K518" s="40"/>
      <c r="L518" s="44"/>
      <c r="M518" s="250"/>
      <c r="N518" s="251"/>
      <c r="O518" s="91"/>
      <c r="P518" s="91"/>
      <c r="Q518" s="91"/>
      <c r="R518" s="91"/>
      <c r="S518" s="91"/>
      <c r="T518" s="92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T518" s="17" t="s">
        <v>135</v>
      </c>
      <c r="AU518" s="17" t="s">
        <v>84</v>
      </c>
    </row>
    <row r="519" s="13" customFormat="1">
      <c r="A519" s="13"/>
      <c r="B519" s="253"/>
      <c r="C519" s="254"/>
      <c r="D519" s="248" t="s">
        <v>138</v>
      </c>
      <c r="E519" s="255" t="s">
        <v>1</v>
      </c>
      <c r="F519" s="256" t="s">
        <v>1230</v>
      </c>
      <c r="G519" s="254"/>
      <c r="H519" s="257">
        <v>228</v>
      </c>
      <c r="I519" s="258"/>
      <c r="J519" s="254"/>
      <c r="K519" s="254"/>
      <c r="L519" s="259"/>
      <c r="M519" s="260"/>
      <c r="N519" s="261"/>
      <c r="O519" s="261"/>
      <c r="P519" s="261"/>
      <c r="Q519" s="261"/>
      <c r="R519" s="261"/>
      <c r="S519" s="261"/>
      <c r="T519" s="26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3" t="s">
        <v>138</v>
      </c>
      <c r="AU519" s="263" t="s">
        <v>84</v>
      </c>
      <c r="AV519" s="13" t="s">
        <v>84</v>
      </c>
      <c r="AW519" s="13" t="s">
        <v>31</v>
      </c>
      <c r="AX519" s="13" t="s">
        <v>82</v>
      </c>
      <c r="AY519" s="263" t="s">
        <v>125</v>
      </c>
    </row>
    <row r="520" s="2" customFormat="1" ht="21.75" customHeight="1">
      <c r="A520" s="38"/>
      <c r="B520" s="39"/>
      <c r="C520" s="290" t="s">
        <v>484</v>
      </c>
      <c r="D520" s="290" t="s">
        <v>389</v>
      </c>
      <c r="E520" s="291" t="s">
        <v>1231</v>
      </c>
      <c r="F520" s="292" t="s">
        <v>1232</v>
      </c>
      <c r="G520" s="293" t="s">
        <v>332</v>
      </c>
      <c r="H520" s="294">
        <v>57</v>
      </c>
      <c r="I520" s="295"/>
      <c r="J520" s="296">
        <f>ROUND(I520*H520,2)</f>
        <v>0</v>
      </c>
      <c r="K520" s="292" t="s">
        <v>132</v>
      </c>
      <c r="L520" s="297"/>
      <c r="M520" s="298" t="s">
        <v>1</v>
      </c>
      <c r="N520" s="299" t="s">
        <v>39</v>
      </c>
      <c r="O520" s="91"/>
      <c r="P520" s="244">
        <f>O520*H520</f>
        <v>0</v>
      </c>
      <c r="Q520" s="244">
        <v>0.025000000000000001</v>
      </c>
      <c r="R520" s="244">
        <f>Q520*H520</f>
        <v>1.425</v>
      </c>
      <c r="S520" s="244">
        <v>0</v>
      </c>
      <c r="T520" s="245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46" t="s">
        <v>172</v>
      </c>
      <c r="AT520" s="246" t="s">
        <v>389</v>
      </c>
      <c r="AU520" s="246" t="s">
        <v>84</v>
      </c>
      <c r="AY520" s="17" t="s">
        <v>125</v>
      </c>
      <c r="BE520" s="247">
        <f>IF(N520="základní",J520,0)</f>
        <v>0</v>
      </c>
      <c r="BF520" s="247">
        <f>IF(N520="snížená",J520,0)</f>
        <v>0</v>
      </c>
      <c r="BG520" s="247">
        <f>IF(N520="zákl. přenesená",J520,0)</f>
        <v>0</v>
      </c>
      <c r="BH520" s="247">
        <f>IF(N520="sníž. přenesená",J520,0)</f>
        <v>0</v>
      </c>
      <c r="BI520" s="247">
        <f>IF(N520="nulová",J520,0)</f>
        <v>0</v>
      </c>
      <c r="BJ520" s="17" t="s">
        <v>82</v>
      </c>
      <c r="BK520" s="247">
        <f>ROUND(I520*H520,2)</f>
        <v>0</v>
      </c>
      <c r="BL520" s="17" t="s">
        <v>153</v>
      </c>
      <c r="BM520" s="246" t="s">
        <v>1233</v>
      </c>
    </row>
    <row r="521" s="2" customFormat="1">
      <c r="A521" s="38"/>
      <c r="B521" s="39"/>
      <c r="C521" s="40"/>
      <c r="D521" s="248" t="s">
        <v>135</v>
      </c>
      <c r="E521" s="40"/>
      <c r="F521" s="249" t="s">
        <v>1232</v>
      </c>
      <c r="G521" s="40"/>
      <c r="H521" s="40"/>
      <c r="I521" s="144"/>
      <c r="J521" s="40"/>
      <c r="K521" s="40"/>
      <c r="L521" s="44"/>
      <c r="M521" s="250"/>
      <c r="N521" s="251"/>
      <c r="O521" s="91"/>
      <c r="P521" s="91"/>
      <c r="Q521" s="91"/>
      <c r="R521" s="91"/>
      <c r="S521" s="91"/>
      <c r="T521" s="92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7" t="s">
        <v>135</v>
      </c>
      <c r="AU521" s="17" t="s">
        <v>84</v>
      </c>
    </row>
    <row r="522" s="13" customFormat="1">
      <c r="A522" s="13"/>
      <c r="B522" s="253"/>
      <c r="C522" s="254"/>
      <c r="D522" s="248" t="s">
        <v>138</v>
      </c>
      <c r="E522" s="255" t="s">
        <v>1</v>
      </c>
      <c r="F522" s="256" t="s">
        <v>1234</v>
      </c>
      <c r="G522" s="254"/>
      <c r="H522" s="257">
        <v>57</v>
      </c>
      <c r="I522" s="258"/>
      <c r="J522" s="254"/>
      <c r="K522" s="254"/>
      <c r="L522" s="259"/>
      <c r="M522" s="260"/>
      <c r="N522" s="261"/>
      <c r="O522" s="261"/>
      <c r="P522" s="261"/>
      <c r="Q522" s="261"/>
      <c r="R522" s="261"/>
      <c r="S522" s="261"/>
      <c r="T522" s="26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3" t="s">
        <v>138</v>
      </c>
      <c r="AU522" s="263" t="s">
        <v>84</v>
      </c>
      <c r="AV522" s="13" t="s">
        <v>84</v>
      </c>
      <c r="AW522" s="13" t="s">
        <v>31</v>
      </c>
      <c r="AX522" s="13" t="s">
        <v>82</v>
      </c>
      <c r="AY522" s="263" t="s">
        <v>125</v>
      </c>
    </row>
    <row r="523" s="2" customFormat="1" ht="21.75" customHeight="1">
      <c r="A523" s="38"/>
      <c r="B523" s="39"/>
      <c r="C523" s="290" t="s">
        <v>489</v>
      </c>
      <c r="D523" s="290" t="s">
        <v>389</v>
      </c>
      <c r="E523" s="291" t="s">
        <v>1235</v>
      </c>
      <c r="F523" s="292" t="s">
        <v>1236</v>
      </c>
      <c r="G523" s="293" t="s">
        <v>332</v>
      </c>
      <c r="H523" s="294">
        <v>57</v>
      </c>
      <c r="I523" s="295"/>
      <c r="J523" s="296">
        <f>ROUND(I523*H523,2)</f>
        <v>0</v>
      </c>
      <c r="K523" s="292" t="s">
        <v>132</v>
      </c>
      <c r="L523" s="297"/>
      <c r="M523" s="298" t="s">
        <v>1</v>
      </c>
      <c r="N523" s="299" t="s">
        <v>39</v>
      </c>
      <c r="O523" s="91"/>
      <c r="P523" s="244">
        <f>O523*H523</f>
        <v>0</v>
      </c>
      <c r="Q523" s="244">
        <v>0.021999999999999999</v>
      </c>
      <c r="R523" s="244">
        <f>Q523*H523</f>
        <v>1.254</v>
      </c>
      <c r="S523" s="244">
        <v>0</v>
      </c>
      <c r="T523" s="245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46" t="s">
        <v>172</v>
      </c>
      <c r="AT523" s="246" t="s">
        <v>389</v>
      </c>
      <c r="AU523" s="246" t="s">
        <v>84</v>
      </c>
      <c r="AY523" s="17" t="s">
        <v>125</v>
      </c>
      <c r="BE523" s="247">
        <f>IF(N523="základní",J523,0)</f>
        <v>0</v>
      </c>
      <c r="BF523" s="247">
        <f>IF(N523="snížená",J523,0)</f>
        <v>0</v>
      </c>
      <c r="BG523" s="247">
        <f>IF(N523="zákl. přenesená",J523,0)</f>
        <v>0</v>
      </c>
      <c r="BH523" s="247">
        <f>IF(N523="sníž. přenesená",J523,0)</f>
        <v>0</v>
      </c>
      <c r="BI523" s="247">
        <f>IF(N523="nulová",J523,0)</f>
        <v>0</v>
      </c>
      <c r="BJ523" s="17" t="s">
        <v>82</v>
      </c>
      <c r="BK523" s="247">
        <f>ROUND(I523*H523,2)</f>
        <v>0</v>
      </c>
      <c r="BL523" s="17" t="s">
        <v>153</v>
      </c>
      <c r="BM523" s="246" t="s">
        <v>1237</v>
      </c>
    </row>
    <row r="524" s="2" customFormat="1">
      <c r="A524" s="38"/>
      <c r="B524" s="39"/>
      <c r="C524" s="40"/>
      <c r="D524" s="248" t="s">
        <v>135</v>
      </c>
      <c r="E524" s="40"/>
      <c r="F524" s="249" t="s">
        <v>1236</v>
      </c>
      <c r="G524" s="40"/>
      <c r="H524" s="40"/>
      <c r="I524" s="144"/>
      <c r="J524" s="40"/>
      <c r="K524" s="40"/>
      <c r="L524" s="44"/>
      <c r="M524" s="250"/>
      <c r="N524" s="251"/>
      <c r="O524" s="91"/>
      <c r="P524" s="91"/>
      <c r="Q524" s="91"/>
      <c r="R524" s="91"/>
      <c r="S524" s="91"/>
      <c r="T524" s="92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T524" s="17" t="s">
        <v>135</v>
      </c>
      <c r="AU524" s="17" t="s">
        <v>84</v>
      </c>
    </row>
    <row r="525" s="13" customFormat="1">
      <c r="A525" s="13"/>
      <c r="B525" s="253"/>
      <c r="C525" s="254"/>
      <c r="D525" s="248" t="s">
        <v>138</v>
      </c>
      <c r="E525" s="255" t="s">
        <v>1</v>
      </c>
      <c r="F525" s="256" t="s">
        <v>1234</v>
      </c>
      <c r="G525" s="254"/>
      <c r="H525" s="257">
        <v>57</v>
      </c>
      <c r="I525" s="258"/>
      <c r="J525" s="254"/>
      <c r="K525" s="254"/>
      <c r="L525" s="259"/>
      <c r="M525" s="260"/>
      <c r="N525" s="261"/>
      <c r="O525" s="261"/>
      <c r="P525" s="261"/>
      <c r="Q525" s="261"/>
      <c r="R525" s="261"/>
      <c r="S525" s="261"/>
      <c r="T525" s="26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3" t="s">
        <v>138</v>
      </c>
      <c r="AU525" s="263" t="s">
        <v>84</v>
      </c>
      <c r="AV525" s="13" t="s">
        <v>84</v>
      </c>
      <c r="AW525" s="13" t="s">
        <v>31</v>
      </c>
      <c r="AX525" s="13" t="s">
        <v>82</v>
      </c>
      <c r="AY525" s="263" t="s">
        <v>125</v>
      </c>
    </row>
    <row r="526" s="2" customFormat="1" ht="21.75" customHeight="1">
      <c r="A526" s="38"/>
      <c r="B526" s="39"/>
      <c r="C526" s="290" t="s">
        <v>495</v>
      </c>
      <c r="D526" s="290" t="s">
        <v>389</v>
      </c>
      <c r="E526" s="291" t="s">
        <v>1238</v>
      </c>
      <c r="F526" s="292" t="s">
        <v>1239</v>
      </c>
      <c r="G526" s="293" t="s">
        <v>332</v>
      </c>
      <c r="H526" s="294">
        <v>57</v>
      </c>
      <c r="I526" s="295"/>
      <c r="J526" s="296">
        <f>ROUND(I526*H526,2)</f>
        <v>0</v>
      </c>
      <c r="K526" s="292" t="s">
        <v>132</v>
      </c>
      <c r="L526" s="297"/>
      <c r="M526" s="298" t="s">
        <v>1</v>
      </c>
      <c r="N526" s="299" t="s">
        <v>39</v>
      </c>
      <c r="O526" s="91"/>
      <c r="P526" s="244">
        <f>O526*H526</f>
        <v>0</v>
      </c>
      <c r="Q526" s="244">
        <v>0.021999999999999999</v>
      </c>
      <c r="R526" s="244">
        <f>Q526*H526</f>
        <v>1.254</v>
      </c>
      <c r="S526" s="244">
        <v>0</v>
      </c>
      <c r="T526" s="245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46" t="s">
        <v>172</v>
      </c>
      <c r="AT526" s="246" t="s">
        <v>389</v>
      </c>
      <c r="AU526" s="246" t="s">
        <v>84</v>
      </c>
      <c r="AY526" s="17" t="s">
        <v>125</v>
      </c>
      <c r="BE526" s="247">
        <f>IF(N526="základní",J526,0)</f>
        <v>0</v>
      </c>
      <c r="BF526" s="247">
        <f>IF(N526="snížená",J526,0)</f>
        <v>0</v>
      </c>
      <c r="BG526" s="247">
        <f>IF(N526="zákl. přenesená",J526,0)</f>
        <v>0</v>
      </c>
      <c r="BH526" s="247">
        <f>IF(N526="sníž. přenesená",J526,0)</f>
        <v>0</v>
      </c>
      <c r="BI526" s="247">
        <f>IF(N526="nulová",J526,0)</f>
        <v>0</v>
      </c>
      <c r="BJ526" s="17" t="s">
        <v>82</v>
      </c>
      <c r="BK526" s="247">
        <f>ROUND(I526*H526,2)</f>
        <v>0</v>
      </c>
      <c r="BL526" s="17" t="s">
        <v>153</v>
      </c>
      <c r="BM526" s="246" t="s">
        <v>1240</v>
      </c>
    </row>
    <row r="527" s="2" customFormat="1">
      <c r="A527" s="38"/>
      <c r="B527" s="39"/>
      <c r="C527" s="40"/>
      <c r="D527" s="248" t="s">
        <v>135</v>
      </c>
      <c r="E527" s="40"/>
      <c r="F527" s="249" t="s">
        <v>1239</v>
      </c>
      <c r="G527" s="40"/>
      <c r="H527" s="40"/>
      <c r="I527" s="144"/>
      <c r="J527" s="40"/>
      <c r="K527" s="40"/>
      <c r="L527" s="44"/>
      <c r="M527" s="250"/>
      <c r="N527" s="251"/>
      <c r="O527" s="91"/>
      <c r="P527" s="91"/>
      <c r="Q527" s="91"/>
      <c r="R527" s="91"/>
      <c r="S527" s="91"/>
      <c r="T527" s="92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135</v>
      </c>
      <c r="AU527" s="17" t="s">
        <v>84</v>
      </c>
    </row>
    <row r="528" s="13" customFormat="1">
      <c r="A528" s="13"/>
      <c r="B528" s="253"/>
      <c r="C528" s="254"/>
      <c r="D528" s="248" t="s">
        <v>138</v>
      </c>
      <c r="E528" s="255" t="s">
        <v>1</v>
      </c>
      <c r="F528" s="256" t="s">
        <v>1234</v>
      </c>
      <c r="G528" s="254"/>
      <c r="H528" s="257">
        <v>57</v>
      </c>
      <c r="I528" s="258"/>
      <c r="J528" s="254"/>
      <c r="K528" s="254"/>
      <c r="L528" s="259"/>
      <c r="M528" s="260"/>
      <c r="N528" s="261"/>
      <c r="O528" s="261"/>
      <c r="P528" s="261"/>
      <c r="Q528" s="261"/>
      <c r="R528" s="261"/>
      <c r="S528" s="261"/>
      <c r="T528" s="26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3" t="s">
        <v>138</v>
      </c>
      <c r="AU528" s="263" t="s">
        <v>84</v>
      </c>
      <c r="AV528" s="13" t="s">
        <v>84</v>
      </c>
      <c r="AW528" s="13" t="s">
        <v>31</v>
      </c>
      <c r="AX528" s="13" t="s">
        <v>82</v>
      </c>
      <c r="AY528" s="263" t="s">
        <v>125</v>
      </c>
    </row>
    <row r="529" s="2" customFormat="1" ht="21.75" customHeight="1">
      <c r="A529" s="38"/>
      <c r="B529" s="39"/>
      <c r="C529" s="290" t="s">
        <v>502</v>
      </c>
      <c r="D529" s="290" t="s">
        <v>389</v>
      </c>
      <c r="E529" s="291" t="s">
        <v>1241</v>
      </c>
      <c r="F529" s="292" t="s">
        <v>1242</v>
      </c>
      <c r="G529" s="293" t="s">
        <v>332</v>
      </c>
      <c r="H529" s="294">
        <v>57</v>
      </c>
      <c r="I529" s="295"/>
      <c r="J529" s="296">
        <f>ROUND(I529*H529,2)</f>
        <v>0</v>
      </c>
      <c r="K529" s="292" t="s">
        <v>132</v>
      </c>
      <c r="L529" s="297"/>
      <c r="M529" s="298" t="s">
        <v>1</v>
      </c>
      <c r="N529" s="299" t="s">
        <v>39</v>
      </c>
      <c r="O529" s="91"/>
      <c r="P529" s="244">
        <f>O529*H529</f>
        <v>0</v>
      </c>
      <c r="Q529" s="244">
        <v>0.021999999999999999</v>
      </c>
      <c r="R529" s="244">
        <f>Q529*H529</f>
        <v>1.254</v>
      </c>
      <c r="S529" s="244">
        <v>0</v>
      </c>
      <c r="T529" s="245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46" t="s">
        <v>172</v>
      </c>
      <c r="AT529" s="246" t="s">
        <v>389</v>
      </c>
      <c r="AU529" s="246" t="s">
        <v>84</v>
      </c>
      <c r="AY529" s="17" t="s">
        <v>125</v>
      </c>
      <c r="BE529" s="247">
        <f>IF(N529="základní",J529,0)</f>
        <v>0</v>
      </c>
      <c r="BF529" s="247">
        <f>IF(N529="snížená",J529,0)</f>
        <v>0</v>
      </c>
      <c r="BG529" s="247">
        <f>IF(N529="zákl. přenesená",J529,0)</f>
        <v>0</v>
      </c>
      <c r="BH529" s="247">
        <f>IF(N529="sníž. přenesená",J529,0)</f>
        <v>0</v>
      </c>
      <c r="BI529" s="247">
        <f>IF(N529="nulová",J529,0)</f>
        <v>0</v>
      </c>
      <c r="BJ529" s="17" t="s">
        <v>82</v>
      </c>
      <c r="BK529" s="247">
        <f>ROUND(I529*H529,2)</f>
        <v>0</v>
      </c>
      <c r="BL529" s="17" t="s">
        <v>153</v>
      </c>
      <c r="BM529" s="246" t="s">
        <v>1243</v>
      </c>
    </row>
    <row r="530" s="2" customFormat="1">
      <c r="A530" s="38"/>
      <c r="B530" s="39"/>
      <c r="C530" s="40"/>
      <c r="D530" s="248" t="s">
        <v>135</v>
      </c>
      <c r="E530" s="40"/>
      <c r="F530" s="249" t="s">
        <v>1242</v>
      </c>
      <c r="G530" s="40"/>
      <c r="H530" s="40"/>
      <c r="I530" s="144"/>
      <c r="J530" s="40"/>
      <c r="K530" s="40"/>
      <c r="L530" s="44"/>
      <c r="M530" s="250"/>
      <c r="N530" s="251"/>
      <c r="O530" s="91"/>
      <c r="P530" s="91"/>
      <c r="Q530" s="91"/>
      <c r="R530" s="91"/>
      <c r="S530" s="91"/>
      <c r="T530" s="92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7" t="s">
        <v>135</v>
      </c>
      <c r="AU530" s="17" t="s">
        <v>84</v>
      </c>
    </row>
    <row r="531" s="13" customFormat="1">
      <c r="A531" s="13"/>
      <c r="B531" s="253"/>
      <c r="C531" s="254"/>
      <c r="D531" s="248" t="s">
        <v>138</v>
      </c>
      <c r="E531" s="255" t="s">
        <v>1</v>
      </c>
      <c r="F531" s="256" t="s">
        <v>1234</v>
      </c>
      <c r="G531" s="254"/>
      <c r="H531" s="257">
        <v>57</v>
      </c>
      <c r="I531" s="258"/>
      <c r="J531" s="254"/>
      <c r="K531" s="254"/>
      <c r="L531" s="259"/>
      <c r="M531" s="260"/>
      <c r="N531" s="261"/>
      <c r="O531" s="261"/>
      <c r="P531" s="261"/>
      <c r="Q531" s="261"/>
      <c r="R531" s="261"/>
      <c r="S531" s="261"/>
      <c r="T531" s="26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3" t="s">
        <v>138</v>
      </c>
      <c r="AU531" s="263" t="s">
        <v>84</v>
      </c>
      <c r="AV531" s="13" t="s">
        <v>84</v>
      </c>
      <c r="AW531" s="13" t="s">
        <v>31</v>
      </c>
      <c r="AX531" s="13" t="s">
        <v>82</v>
      </c>
      <c r="AY531" s="263" t="s">
        <v>125</v>
      </c>
    </row>
    <row r="532" s="2" customFormat="1" ht="16.5" customHeight="1">
      <c r="A532" s="38"/>
      <c r="B532" s="39"/>
      <c r="C532" s="235" t="s">
        <v>510</v>
      </c>
      <c r="D532" s="235" t="s">
        <v>128</v>
      </c>
      <c r="E532" s="236" t="s">
        <v>1244</v>
      </c>
      <c r="F532" s="237" t="s">
        <v>1245</v>
      </c>
      <c r="G532" s="238" t="s">
        <v>332</v>
      </c>
      <c r="H532" s="239">
        <v>19</v>
      </c>
      <c r="I532" s="240"/>
      <c r="J532" s="241">
        <f>ROUND(I532*H532,2)</f>
        <v>0</v>
      </c>
      <c r="K532" s="237" t="s">
        <v>132</v>
      </c>
      <c r="L532" s="44"/>
      <c r="M532" s="242" t="s">
        <v>1</v>
      </c>
      <c r="N532" s="243" t="s">
        <v>39</v>
      </c>
      <c r="O532" s="91"/>
      <c r="P532" s="244">
        <f>O532*H532</f>
        <v>0</v>
      </c>
      <c r="Q532" s="244">
        <v>1.47325</v>
      </c>
      <c r="R532" s="244">
        <f>Q532*H532</f>
        <v>27.99175</v>
      </c>
      <c r="S532" s="244">
        <v>0</v>
      </c>
      <c r="T532" s="245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46" t="s">
        <v>153</v>
      </c>
      <c r="AT532" s="246" t="s">
        <v>128</v>
      </c>
      <c r="AU532" s="246" t="s">
        <v>84</v>
      </c>
      <c r="AY532" s="17" t="s">
        <v>125</v>
      </c>
      <c r="BE532" s="247">
        <f>IF(N532="základní",J532,0)</f>
        <v>0</v>
      </c>
      <c r="BF532" s="247">
        <f>IF(N532="snížená",J532,0)</f>
        <v>0</v>
      </c>
      <c r="BG532" s="247">
        <f>IF(N532="zákl. přenesená",J532,0)</f>
        <v>0</v>
      </c>
      <c r="BH532" s="247">
        <f>IF(N532="sníž. přenesená",J532,0)</f>
        <v>0</v>
      </c>
      <c r="BI532" s="247">
        <f>IF(N532="nulová",J532,0)</f>
        <v>0</v>
      </c>
      <c r="BJ532" s="17" t="s">
        <v>82</v>
      </c>
      <c r="BK532" s="247">
        <f>ROUND(I532*H532,2)</f>
        <v>0</v>
      </c>
      <c r="BL532" s="17" t="s">
        <v>153</v>
      </c>
      <c r="BM532" s="246" t="s">
        <v>1246</v>
      </c>
    </row>
    <row r="533" s="2" customFormat="1">
      <c r="A533" s="38"/>
      <c r="B533" s="39"/>
      <c r="C533" s="40"/>
      <c r="D533" s="248" t="s">
        <v>135</v>
      </c>
      <c r="E533" s="40"/>
      <c r="F533" s="249" t="s">
        <v>1245</v>
      </c>
      <c r="G533" s="40"/>
      <c r="H533" s="40"/>
      <c r="I533" s="144"/>
      <c r="J533" s="40"/>
      <c r="K533" s="40"/>
      <c r="L533" s="44"/>
      <c r="M533" s="250"/>
      <c r="N533" s="251"/>
      <c r="O533" s="91"/>
      <c r="P533" s="91"/>
      <c r="Q533" s="91"/>
      <c r="R533" s="91"/>
      <c r="S533" s="91"/>
      <c r="T533" s="92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7" t="s">
        <v>135</v>
      </c>
      <c r="AU533" s="17" t="s">
        <v>84</v>
      </c>
    </row>
    <row r="534" s="2" customFormat="1" ht="21.75" customHeight="1">
      <c r="A534" s="38"/>
      <c r="B534" s="39"/>
      <c r="C534" s="290" t="s">
        <v>517</v>
      </c>
      <c r="D534" s="290" t="s">
        <v>389</v>
      </c>
      <c r="E534" s="291" t="s">
        <v>1247</v>
      </c>
      <c r="F534" s="292" t="s">
        <v>1248</v>
      </c>
      <c r="G534" s="293" t="s">
        <v>332</v>
      </c>
      <c r="H534" s="294">
        <v>19</v>
      </c>
      <c r="I534" s="295"/>
      <c r="J534" s="296">
        <f>ROUND(I534*H534,2)</f>
        <v>0</v>
      </c>
      <c r="K534" s="292" t="s">
        <v>132</v>
      </c>
      <c r="L534" s="297"/>
      <c r="M534" s="298" t="s">
        <v>1</v>
      </c>
      <c r="N534" s="299" t="s">
        <v>39</v>
      </c>
      <c r="O534" s="91"/>
      <c r="P534" s="244">
        <f>O534*H534</f>
        <v>0</v>
      </c>
      <c r="Q534" s="244">
        <v>0.085999999999999993</v>
      </c>
      <c r="R534" s="244">
        <f>Q534*H534</f>
        <v>1.6339999999999999</v>
      </c>
      <c r="S534" s="244">
        <v>0</v>
      </c>
      <c r="T534" s="245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46" t="s">
        <v>172</v>
      </c>
      <c r="AT534" s="246" t="s">
        <v>389</v>
      </c>
      <c r="AU534" s="246" t="s">
        <v>84</v>
      </c>
      <c r="AY534" s="17" t="s">
        <v>125</v>
      </c>
      <c r="BE534" s="247">
        <f>IF(N534="základní",J534,0)</f>
        <v>0</v>
      </c>
      <c r="BF534" s="247">
        <f>IF(N534="snížená",J534,0)</f>
        <v>0</v>
      </c>
      <c r="BG534" s="247">
        <f>IF(N534="zákl. přenesená",J534,0)</f>
        <v>0</v>
      </c>
      <c r="BH534" s="247">
        <f>IF(N534="sníž. přenesená",J534,0)</f>
        <v>0</v>
      </c>
      <c r="BI534" s="247">
        <f>IF(N534="nulová",J534,0)</f>
        <v>0</v>
      </c>
      <c r="BJ534" s="17" t="s">
        <v>82</v>
      </c>
      <c r="BK534" s="247">
        <f>ROUND(I534*H534,2)</f>
        <v>0</v>
      </c>
      <c r="BL534" s="17" t="s">
        <v>153</v>
      </c>
      <c r="BM534" s="246" t="s">
        <v>1249</v>
      </c>
    </row>
    <row r="535" s="2" customFormat="1">
      <c r="A535" s="38"/>
      <c r="B535" s="39"/>
      <c r="C535" s="40"/>
      <c r="D535" s="248" t="s">
        <v>135</v>
      </c>
      <c r="E535" s="40"/>
      <c r="F535" s="249" t="s">
        <v>1248</v>
      </c>
      <c r="G535" s="40"/>
      <c r="H535" s="40"/>
      <c r="I535" s="144"/>
      <c r="J535" s="40"/>
      <c r="K535" s="40"/>
      <c r="L535" s="44"/>
      <c r="M535" s="250"/>
      <c r="N535" s="251"/>
      <c r="O535" s="91"/>
      <c r="P535" s="91"/>
      <c r="Q535" s="91"/>
      <c r="R535" s="91"/>
      <c r="S535" s="91"/>
      <c r="T535" s="92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135</v>
      </c>
      <c r="AU535" s="17" t="s">
        <v>84</v>
      </c>
    </row>
    <row r="536" s="2" customFormat="1" ht="21.75" customHeight="1">
      <c r="A536" s="38"/>
      <c r="B536" s="39"/>
      <c r="C536" s="235" t="s">
        <v>524</v>
      </c>
      <c r="D536" s="235" t="s">
        <v>128</v>
      </c>
      <c r="E536" s="236" t="s">
        <v>1250</v>
      </c>
      <c r="F536" s="237" t="s">
        <v>1251</v>
      </c>
      <c r="G536" s="238" t="s">
        <v>1252</v>
      </c>
      <c r="H536" s="239">
        <v>19</v>
      </c>
      <c r="I536" s="240"/>
      <c r="J536" s="241">
        <f>ROUND(I536*H536,2)</f>
        <v>0</v>
      </c>
      <c r="K536" s="237" t="s">
        <v>132</v>
      </c>
      <c r="L536" s="44"/>
      <c r="M536" s="242" t="s">
        <v>1</v>
      </c>
      <c r="N536" s="243" t="s">
        <v>39</v>
      </c>
      <c r="O536" s="91"/>
      <c r="P536" s="244">
        <f>O536*H536</f>
        <v>0</v>
      </c>
      <c r="Q536" s="244">
        <v>0.00018000000000000001</v>
      </c>
      <c r="R536" s="244">
        <f>Q536*H536</f>
        <v>0.0034200000000000003</v>
      </c>
      <c r="S536" s="244">
        <v>0</v>
      </c>
      <c r="T536" s="245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46" t="s">
        <v>153</v>
      </c>
      <c r="AT536" s="246" t="s">
        <v>128</v>
      </c>
      <c r="AU536" s="246" t="s">
        <v>84</v>
      </c>
      <c r="AY536" s="17" t="s">
        <v>125</v>
      </c>
      <c r="BE536" s="247">
        <f>IF(N536="základní",J536,0)</f>
        <v>0</v>
      </c>
      <c r="BF536" s="247">
        <f>IF(N536="snížená",J536,0)</f>
        <v>0</v>
      </c>
      <c r="BG536" s="247">
        <f>IF(N536="zákl. přenesená",J536,0)</f>
        <v>0</v>
      </c>
      <c r="BH536" s="247">
        <f>IF(N536="sníž. přenesená",J536,0)</f>
        <v>0</v>
      </c>
      <c r="BI536" s="247">
        <f>IF(N536="nulová",J536,0)</f>
        <v>0</v>
      </c>
      <c r="BJ536" s="17" t="s">
        <v>82</v>
      </c>
      <c r="BK536" s="247">
        <f>ROUND(I536*H536,2)</f>
        <v>0</v>
      </c>
      <c r="BL536" s="17" t="s">
        <v>153</v>
      </c>
      <c r="BM536" s="246" t="s">
        <v>1253</v>
      </c>
    </row>
    <row r="537" s="2" customFormat="1">
      <c r="A537" s="38"/>
      <c r="B537" s="39"/>
      <c r="C537" s="40"/>
      <c r="D537" s="248" t="s">
        <v>135</v>
      </c>
      <c r="E537" s="40"/>
      <c r="F537" s="249" t="s">
        <v>1251</v>
      </c>
      <c r="G537" s="40"/>
      <c r="H537" s="40"/>
      <c r="I537" s="144"/>
      <c r="J537" s="40"/>
      <c r="K537" s="40"/>
      <c r="L537" s="44"/>
      <c r="M537" s="250"/>
      <c r="N537" s="251"/>
      <c r="O537" s="91"/>
      <c r="P537" s="91"/>
      <c r="Q537" s="91"/>
      <c r="R537" s="91"/>
      <c r="S537" s="91"/>
      <c r="T537" s="92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7" t="s">
        <v>135</v>
      </c>
      <c r="AU537" s="17" t="s">
        <v>84</v>
      </c>
    </row>
    <row r="538" s="2" customFormat="1" ht="16.5" customHeight="1">
      <c r="A538" s="38"/>
      <c r="B538" s="39"/>
      <c r="C538" s="235" t="s">
        <v>530</v>
      </c>
      <c r="D538" s="235" t="s">
        <v>128</v>
      </c>
      <c r="E538" s="236" t="s">
        <v>1254</v>
      </c>
      <c r="F538" s="237" t="s">
        <v>1255</v>
      </c>
      <c r="G538" s="238" t="s">
        <v>332</v>
      </c>
      <c r="H538" s="239">
        <v>20</v>
      </c>
      <c r="I538" s="240"/>
      <c r="J538" s="241">
        <f>ROUND(I538*H538,2)</f>
        <v>0</v>
      </c>
      <c r="K538" s="237" t="s">
        <v>1</v>
      </c>
      <c r="L538" s="44"/>
      <c r="M538" s="242" t="s">
        <v>1</v>
      </c>
      <c r="N538" s="243" t="s">
        <v>39</v>
      </c>
      <c r="O538" s="91"/>
      <c r="P538" s="244">
        <f>O538*H538</f>
        <v>0</v>
      </c>
      <c r="Q538" s="244">
        <v>0</v>
      </c>
      <c r="R538" s="244">
        <f>Q538*H538</f>
        <v>0</v>
      </c>
      <c r="S538" s="244">
        <v>0.20000000000000001</v>
      </c>
      <c r="T538" s="245">
        <f>S538*H538</f>
        <v>4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46" t="s">
        <v>153</v>
      </c>
      <c r="AT538" s="246" t="s">
        <v>128</v>
      </c>
      <c r="AU538" s="246" t="s">
        <v>84</v>
      </c>
      <c r="AY538" s="17" t="s">
        <v>125</v>
      </c>
      <c r="BE538" s="247">
        <f>IF(N538="základní",J538,0)</f>
        <v>0</v>
      </c>
      <c r="BF538" s="247">
        <f>IF(N538="snížená",J538,0)</f>
        <v>0</v>
      </c>
      <c r="BG538" s="247">
        <f>IF(N538="zákl. přenesená",J538,0)</f>
        <v>0</v>
      </c>
      <c r="BH538" s="247">
        <f>IF(N538="sníž. přenesená",J538,0)</f>
        <v>0</v>
      </c>
      <c r="BI538" s="247">
        <f>IF(N538="nulová",J538,0)</f>
        <v>0</v>
      </c>
      <c r="BJ538" s="17" t="s">
        <v>82</v>
      </c>
      <c r="BK538" s="247">
        <f>ROUND(I538*H538,2)</f>
        <v>0</v>
      </c>
      <c r="BL538" s="17" t="s">
        <v>153</v>
      </c>
      <c r="BM538" s="246" t="s">
        <v>1256</v>
      </c>
    </row>
    <row r="539" s="2" customFormat="1">
      <c r="A539" s="38"/>
      <c r="B539" s="39"/>
      <c r="C539" s="40"/>
      <c r="D539" s="248" t="s">
        <v>135</v>
      </c>
      <c r="E539" s="40"/>
      <c r="F539" s="249" t="s">
        <v>1255</v>
      </c>
      <c r="G539" s="40"/>
      <c r="H539" s="40"/>
      <c r="I539" s="144"/>
      <c r="J539" s="40"/>
      <c r="K539" s="40"/>
      <c r="L539" s="44"/>
      <c r="M539" s="250"/>
      <c r="N539" s="251"/>
      <c r="O539" s="91"/>
      <c r="P539" s="91"/>
      <c r="Q539" s="91"/>
      <c r="R539" s="91"/>
      <c r="S539" s="91"/>
      <c r="T539" s="92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135</v>
      </c>
      <c r="AU539" s="17" t="s">
        <v>84</v>
      </c>
    </row>
    <row r="540" s="2" customFormat="1" ht="21.75" customHeight="1">
      <c r="A540" s="38"/>
      <c r="B540" s="39"/>
      <c r="C540" s="235" t="s">
        <v>535</v>
      </c>
      <c r="D540" s="235" t="s">
        <v>128</v>
      </c>
      <c r="E540" s="236" t="s">
        <v>1257</v>
      </c>
      <c r="F540" s="237" t="s">
        <v>1258</v>
      </c>
      <c r="G540" s="238" t="s">
        <v>332</v>
      </c>
      <c r="H540" s="239">
        <v>19</v>
      </c>
      <c r="I540" s="240"/>
      <c r="J540" s="241">
        <f>ROUND(I540*H540,2)</f>
        <v>0</v>
      </c>
      <c r="K540" s="237" t="s">
        <v>132</v>
      </c>
      <c r="L540" s="44"/>
      <c r="M540" s="242" t="s">
        <v>1</v>
      </c>
      <c r="N540" s="243" t="s">
        <v>39</v>
      </c>
      <c r="O540" s="91"/>
      <c r="P540" s="244">
        <f>O540*H540</f>
        <v>0</v>
      </c>
      <c r="Q540" s="244">
        <v>0.14494000000000001</v>
      </c>
      <c r="R540" s="244">
        <f>Q540*H540</f>
        <v>2.7538600000000004</v>
      </c>
      <c r="S540" s="244">
        <v>0</v>
      </c>
      <c r="T540" s="245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46" t="s">
        <v>153</v>
      </c>
      <c r="AT540" s="246" t="s">
        <v>128</v>
      </c>
      <c r="AU540" s="246" t="s">
        <v>84</v>
      </c>
      <c r="AY540" s="17" t="s">
        <v>125</v>
      </c>
      <c r="BE540" s="247">
        <f>IF(N540="základní",J540,0)</f>
        <v>0</v>
      </c>
      <c r="BF540" s="247">
        <f>IF(N540="snížená",J540,0)</f>
        <v>0</v>
      </c>
      <c r="BG540" s="247">
        <f>IF(N540="zákl. přenesená",J540,0)</f>
        <v>0</v>
      </c>
      <c r="BH540" s="247">
        <f>IF(N540="sníž. přenesená",J540,0)</f>
        <v>0</v>
      </c>
      <c r="BI540" s="247">
        <f>IF(N540="nulová",J540,0)</f>
        <v>0</v>
      </c>
      <c r="BJ540" s="17" t="s">
        <v>82</v>
      </c>
      <c r="BK540" s="247">
        <f>ROUND(I540*H540,2)</f>
        <v>0</v>
      </c>
      <c r="BL540" s="17" t="s">
        <v>153</v>
      </c>
      <c r="BM540" s="246" t="s">
        <v>1259</v>
      </c>
    </row>
    <row r="541" s="2" customFormat="1">
      <c r="A541" s="38"/>
      <c r="B541" s="39"/>
      <c r="C541" s="40"/>
      <c r="D541" s="248" t="s">
        <v>135</v>
      </c>
      <c r="E541" s="40"/>
      <c r="F541" s="249" t="s">
        <v>1258</v>
      </c>
      <c r="G541" s="40"/>
      <c r="H541" s="40"/>
      <c r="I541" s="144"/>
      <c r="J541" s="40"/>
      <c r="K541" s="40"/>
      <c r="L541" s="44"/>
      <c r="M541" s="250"/>
      <c r="N541" s="251"/>
      <c r="O541" s="91"/>
      <c r="P541" s="91"/>
      <c r="Q541" s="91"/>
      <c r="R541" s="91"/>
      <c r="S541" s="91"/>
      <c r="T541" s="92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135</v>
      </c>
      <c r="AU541" s="17" t="s">
        <v>84</v>
      </c>
    </row>
    <row r="542" s="2" customFormat="1" ht="21.75" customHeight="1">
      <c r="A542" s="38"/>
      <c r="B542" s="39"/>
      <c r="C542" s="290" t="s">
        <v>539</v>
      </c>
      <c r="D542" s="290" t="s">
        <v>389</v>
      </c>
      <c r="E542" s="291" t="s">
        <v>1260</v>
      </c>
      <c r="F542" s="292" t="s">
        <v>1261</v>
      </c>
      <c r="G542" s="293" t="s">
        <v>332</v>
      </c>
      <c r="H542" s="294">
        <v>19</v>
      </c>
      <c r="I542" s="295"/>
      <c r="J542" s="296">
        <f>ROUND(I542*H542,2)</f>
        <v>0</v>
      </c>
      <c r="K542" s="292" t="s">
        <v>132</v>
      </c>
      <c r="L542" s="297"/>
      <c r="M542" s="298" t="s">
        <v>1</v>
      </c>
      <c r="N542" s="299" t="s">
        <v>39</v>
      </c>
      <c r="O542" s="91"/>
      <c r="P542" s="244">
        <f>O542*H542</f>
        <v>0</v>
      </c>
      <c r="Q542" s="244">
        <v>0.097000000000000003</v>
      </c>
      <c r="R542" s="244">
        <f>Q542*H542</f>
        <v>1.843</v>
      </c>
      <c r="S542" s="244">
        <v>0</v>
      </c>
      <c r="T542" s="245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46" t="s">
        <v>172</v>
      </c>
      <c r="AT542" s="246" t="s">
        <v>389</v>
      </c>
      <c r="AU542" s="246" t="s">
        <v>84</v>
      </c>
      <c r="AY542" s="17" t="s">
        <v>125</v>
      </c>
      <c r="BE542" s="247">
        <f>IF(N542="základní",J542,0)</f>
        <v>0</v>
      </c>
      <c r="BF542" s="247">
        <f>IF(N542="snížená",J542,0)</f>
        <v>0</v>
      </c>
      <c r="BG542" s="247">
        <f>IF(N542="zákl. přenesená",J542,0)</f>
        <v>0</v>
      </c>
      <c r="BH542" s="247">
        <f>IF(N542="sníž. přenesená",J542,0)</f>
        <v>0</v>
      </c>
      <c r="BI542" s="247">
        <f>IF(N542="nulová",J542,0)</f>
        <v>0</v>
      </c>
      <c r="BJ542" s="17" t="s">
        <v>82</v>
      </c>
      <c r="BK542" s="247">
        <f>ROUND(I542*H542,2)</f>
        <v>0</v>
      </c>
      <c r="BL542" s="17" t="s">
        <v>153</v>
      </c>
      <c r="BM542" s="246" t="s">
        <v>1262</v>
      </c>
    </row>
    <row r="543" s="2" customFormat="1">
      <c r="A543" s="38"/>
      <c r="B543" s="39"/>
      <c r="C543" s="40"/>
      <c r="D543" s="248" t="s">
        <v>135</v>
      </c>
      <c r="E543" s="40"/>
      <c r="F543" s="249" t="s">
        <v>1263</v>
      </c>
      <c r="G543" s="40"/>
      <c r="H543" s="40"/>
      <c r="I543" s="144"/>
      <c r="J543" s="40"/>
      <c r="K543" s="40"/>
      <c r="L543" s="44"/>
      <c r="M543" s="250"/>
      <c r="N543" s="251"/>
      <c r="O543" s="91"/>
      <c r="P543" s="91"/>
      <c r="Q543" s="91"/>
      <c r="R543" s="91"/>
      <c r="S543" s="91"/>
      <c r="T543" s="92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T543" s="17" t="s">
        <v>135</v>
      </c>
      <c r="AU543" s="17" t="s">
        <v>84</v>
      </c>
    </row>
    <row r="544" s="2" customFormat="1" ht="16.5" customHeight="1">
      <c r="A544" s="38"/>
      <c r="B544" s="39"/>
      <c r="C544" s="290" t="s">
        <v>546</v>
      </c>
      <c r="D544" s="290" t="s">
        <v>389</v>
      </c>
      <c r="E544" s="291" t="s">
        <v>1264</v>
      </c>
      <c r="F544" s="292" t="s">
        <v>1265</v>
      </c>
      <c r="G544" s="293" t="s">
        <v>332</v>
      </c>
      <c r="H544" s="294">
        <v>19</v>
      </c>
      <c r="I544" s="295"/>
      <c r="J544" s="296">
        <f>ROUND(I544*H544,2)</f>
        <v>0</v>
      </c>
      <c r="K544" s="292" t="s">
        <v>132</v>
      </c>
      <c r="L544" s="297"/>
      <c r="M544" s="298" t="s">
        <v>1</v>
      </c>
      <c r="N544" s="299" t="s">
        <v>39</v>
      </c>
      <c r="O544" s="91"/>
      <c r="P544" s="244">
        <f>O544*H544</f>
        <v>0</v>
      </c>
      <c r="Q544" s="244">
        <v>0.111</v>
      </c>
      <c r="R544" s="244">
        <f>Q544*H544</f>
        <v>2.109</v>
      </c>
      <c r="S544" s="244">
        <v>0</v>
      </c>
      <c r="T544" s="245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46" t="s">
        <v>172</v>
      </c>
      <c r="AT544" s="246" t="s">
        <v>389</v>
      </c>
      <c r="AU544" s="246" t="s">
        <v>84</v>
      </c>
      <c r="AY544" s="17" t="s">
        <v>125</v>
      </c>
      <c r="BE544" s="247">
        <f>IF(N544="základní",J544,0)</f>
        <v>0</v>
      </c>
      <c r="BF544" s="247">
        <f>IF(N544="snížená",J544,0)</f>
        <v>0</v>
      </c>
      <c r="BG544" s="247">
        <f>IF(N544="zákl. přenesená",J544,0)</f>
        <v>0</v>
      </c>
      <c r="BH544" s="247">
        <f>IF(N544="sníž. přenesená",J544,0)</f>
        <v>0</v>
      </c>
      <c r="BI544" s="247">
        <f>IF(N544="nulová",J544,0)</f>
        <v>0</v>
      </c>
      <c r="BJ544" s="17" t="s">
        <v>82</v>
      </c>
      <c r="BK544" s="247">
        <f>ROUND(I544*H544,2)</f>
        <v>0</v>
      </c>
      <c r="BL544" s="17" t="s">
        <v>153</v>
      </c>
      <c r="BM544" s="246" t="s">
        <v>1266</v>
      </c>
    </row>
    <row r="545" s="2" customFormat="1">
      <c r="A545" s="38"/>
      <c r="B545" s="39"/>
      <c r="C545" s="40"/>
      <c r="D545" s="248" t="s">
        <v>135</v>
      </c>
      <c r="E545" s="40"/>
      <c r="F545" s="249" t="s">
        <v>1267</v>
      </c>
      <c r="G545" s="40"/>
      <c r="H545" s="40"/>
      <c r="I545" s="144"/>
      <c r="J545" s="40"/>
      <c r="K545" s="40"/>
      <c r="L545" s="44"/>
      <c r="M545" s="250"/>
      <c r="N545" s="251"/>
      <c r="O545" s="91"/>
      <c r="P545" s="91"/>
      <c r="Q545" s="91"/>
      <c r="R545" s="91"/>
      <c r="S545" s="91"/>
      <c r="T545" s="92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T545" s="17" t="s">
        <v>135</v>
      </c>
      <c r="AU545" s="17" t="s">
        <v>84</v>
      </c>
    </row>
    <row r="546" s="2" customFormat="1" ht="21.75" customHeight="1">
      <c r="A546" s="38"/>
      <c r="B546" s="39"/>
      <c r="C546" s="290" t="s">
        <v>551</v>
      </c>
      <c r="D546" s="290" t="s">
        <v>389</v>
      </c>
      <c r="E546" s="291" t="s">
        <v>1268</v>
      </c>
      <c r="F546" s="292" t="s">
        <v>1269</v>
      </c>
      <c r="G546" s="293" t="s">
        <v>332</v>
      </c>
      <c r="H546" s="294">
        <v>19</v>
      </c>
      <c r="I546" s="295"/>
      <c r="J546" s="296">
        <f>ROUND(I546*H546,2)</f>
        <v>0</v>
      </c>
      <c r="K546" s="292" t="s">
        <v>132</v>
      </c>
      <c r="L546" s="297"/>
      <c r="M546" s="298" t="s">
        <v>1</v>
      </c>
      <c r="N546" s="299" t="s">
        <v>39</v>
      </c>
      <c r="O546" s="91"/>
      <c r="P546" s="244">
        <f>O546*H546</f>
        <v>0</v>
      </c>
      <c r="Q546" s="244">
        <v>0.027</v>
      </c>
      <c r="R546" s="244">
        <f>Q546*H546</f>
        <v>0.51300000000000001</v>
      </c>
      <c r="S546" s="244">
        <v>0</v>
      </c>
      <c r="T546" s="245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46" t="s">
        <v>172</v>
      </c>
      <c r="AT546" s="246" t="s">
        <v>389</v>
      </c>
      <c r="AU546" s="246" t="s">
        <v>84</v>
      </c>
      <c r="AY546" s="17" t="s">
        <v>125</v>
      </c>
      <c r="BE546" s="247">
        <f>IF(N546="základní",J546,0)</f>
        <v>0</v>
      </c>
      <c r="BF546" s="247">
        <f>IF(N546="snížená",J546,0)</f>
        <v>0</v>
      </c>
      <c r="BG546" s="247">
        <f>IF(N546="zákl. přenesená",J546,0)</f>
        <v>0</v>
      </c>
      <c r="BH546" s="247">
        <f>IF(N546="sníž. přenesená",J546,0)</f>
        <v>0</v>
      </c>
      <c r="BI546" s="247">
        <f>IF(N546="nulová",J546,0)</f>
        <v>0</v>
      </c>
      <c r="BJ546" s="17" t="s">
        <v>82</v>
      </c>
      <c r="BK546" s="247">
        <f>ROUND(I546*H546,2)</f>
        <v>0</v>
      </c>
      <c r="BL546" s="17" t="s">
        <v>153</v>
      </c>
      <c r="BM546" s="246" t="s">
        <v>1270</v>
      </c>
    </row>
    <row r="547" s="2" customFormat="1">
      <c r="A547" s="38"/>
      <c r="B547" s="39"/>
      <c r="C547" s="40"/>
      <c r="D547" s="248" t="s">
        <v>135</v>
      </c>
      <c r="E547" s="40"/>
      <c r="F547" s="249" t="s">
        <v>1271</v>
      </c>
      <c r="G547" s="40"/>
      <c r="H547" s="40"/>
      <c r="I547" s="144"/>
      <c r="J547" s="40"/>
      <c r="K547" s="40"/>
      <c r="L547" s="44"/>
      <c r="M547" s="250"/>
      <c r="N547" s="251"/>
      <c r="O547" s="91"/>
      <c r="P547" s="91"/>
      <c r="Q547" s="91"/>
      <c r="R547" s="91"/>
      <c r="S547" s="91"/>
      <c r="T547" s="92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T547" s="17" t="s">
        <v>135</v>
      </c>
      <c r="AU547" s="17" t="s">
        <v>84</v>
      </c>
    </row>
    <row r="548" s="2" customFormat="1" ht="21.75" customHeight="1">
      <c r="A548" s="38"/>
      <c r="B548" s="39"/>
      <c r="C548" s="290" t="s">
        <v>563</v>
      </c>
      <c r="D548" s="290" t="s">
        <v>389</v>
      </c>
      <c r="E548" s="291" t="s">
        <v>1272</v>
      </c>
      <c r="F548" s="292" t="s">
        <v>1273</v>
      </c>
      <c r="G548" s="293" t="s">
        <v>332</v>
      </c>
      <c r="H548" s="294">
        <v>19</v>
      </c>
      <c r="I548" s="295"/>
      <c r="J548" s="296">
        <f>ROUND(I548*H548,2)</f>
        <v>0</v>
      </c>
      <c r="K548" s="292" t="s">
        <v>132</v>
      </c>
      <c r="L548" s="297"/>
      <c r="M548" s="298" t="s">
        <v>1</v>
      </c>
      <c r="N548" s="299" t="s">
        <v>39</v>
      </c>
      <c r="O548" s="91"/>
      <c r="P548" s="244">
        <f>O548*H548</f>
        <v>0</v>
      </c>
      <c r="Q548" s="244">
        <v>0.0040000000000000001</v>
      </c>
      <c r="R548" s="244">
        <f>Q548*H548</f>
        <v>0.075999999999999998</v>
      </c>
      <c r="S548" s="244">
        <v>0</v>
      </c>
      <c r="T548" s="245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46" t="s">
        <v>172</v>
      </c>
      <c r="AT548" s="246" t="s">
        <v>389</v>
      </c>
      <c r="AU548" s="246" t="s">
        <v>84</v>
      </c>
      <c r="AY548" s="17" t="s">
        <v>125</v>
      </c>
      <c r="BE548" s="247">
        <f>IF(N548="základní",J548,0)</f>
        <v>0</v>
      </c>
      <c r="BF548" s="247">
        <f>IF(N548="snížená",J548,0)</f>
        <v>0</v>
      </c>
      <c r="BG548" s="247">
        <f>IF(N548="zákl. přenesená",J548,0)</f>
        <v>0</v>
      </c>
      <c r="BH548" s="247">
        <f>IF(N548="sníž. přenesená",J548,0)</f>
        <v>0</v>
      </c>
      <c r="BI548" s="247">
        <f>IF(N548="nulová",J548,0)</f>
        <v>0</v>
      </c>
      <c r="BJ548" s="17" t="s">
        <v>82</v>
      </c>
      <c r="BK548" s="247">
        <f>ROUND(I548*H548,2)</f>
        <v>0</v>
      </c>
      <c r="BL548" s="17" t="s">
        <v>153</v>
      </c>
      <c r="BM548" s="246" t="s">
        <v>1274</v>
      </c>
    </row>
    <row r="549" s="2" customFormat="1">
      <c r="A549" s="38"/>
      <c r="B549" s="39"/>
      <c r="C549" s="40"/>
      <c r="D549" s="248" t="s">
        <v>135</v>
      </c>
      <c r="E549" s="40"/>
      <c r="F549" s="249" t="s">
        <v>1275</v>
      </c>
      <c r="G549" s="40"/>
      <c r="H549" s="40"/>
      <c r="I549" s="144"/>
      <c r="J549" s="40"/>
      <c r="K549" s="40"/>
      <c r="L549" s="44"/>
      <c r="M549" s="250"/>
      <c r="N549" s="251"/>
      <c r="O549" s="91"/>
      <c r="P549" s="91"/>
      <c r="Q549" s="91"/>
      <c r="R549" s="91"/>
      <c r="S549" s="91"/>
      <c r="T549" s="92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T549" s="17" t="s">
        <v>135</v>
      </c>
      <c r="AU549" s="17" t="s">
        <v>84</v>
      </c>
    </row>
    <row r="550" s="2" customFormat="1" ht="16.5" customHeight="1">
      <c r="A550" s="38"/>
      <c r="B550" s="39"/>
      <c r="C550" s="290" t="s">
        <v>568</v>
      </c>
      <c r="D550" s="290" t="s">
        <v>389</v>
      </c>
      <c r="E550" s="291" t="s">
        <v>1276</v>
      </c>
      <c r="F550" s="292" t="s">
        <v>1277</v>
      </c>
      <c r="G550" s="293" t="s">
        <v>332</v>
      </c>
      <c r="H550" s="294">
        <v>19</v>
      </c>
      <c r="I550" s="295"/>
      <c r="J550" s="296">
        <f>ROUND(I550*H550,2)</f>
        <v>0</v>
      </c>
      <c r="K550" s="292" t="s">
        <v>1278</v>
      </c>
      <c r="L550" s="297"/>
      <c r="M550" s="298" t="s">
        <v>1</v>
      </c>
      <c r="N550" s="299" t="s">
        <v>39</v>
      </c>
      <c r="O550" s="91"/>
      <c r="P550" s="244">
        <f>O550*H550</f>
        <v>0</v>
      </c>
      <c r="Q550" s="244">
        <v>0.059999999999999998</v>
      </c>
      <c r="R550" s="244">
        <f>Q550*H550</f>
        <v>1.1399999999999999</v>
      </c>
      <c r="S550" s="244">
        <v>0</v>
      </c>
      <c r="T550" s="245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46" t="s">
        <v>172</v>
      </c>
      <c r="AT550" s="246" t="s">
        <v>389</v>
      </c>
      <c r="AU550" s="246" t="s">
        <v>84</v>
      </c>
      <c r="AY550" s="17" t="s">
        <v>125</v>
      </c>
      <c r="BE550" s="247">
        <f>IF(N550="základní",J550,0)</f>
        <v>0</v>
      </c>
      <c r="BF550" s="247">
        <f>IF(N550="snížená",J550,0)</f>
        <v>0</v>
      </c>
      <c r="BG550" s="247">
        <f>IF(N550="zákl. přenesená",J550,0)</f>
        <v>0</v>
      </c>
      <c r="BH550" s="247">
        <f>IF(N550="sníž. přenesená",J550,0)</f>
        <v>0</v>
      </c>
      <c r="BI550" s="247">
        <f>IF(N550="nulová",J550,0)</f>
        <v>0</v>
      </c>
      <c r="BJ550" s="17" t="s">
        <v>82</v>
      </c>
      <c r="BK550" s="247">
        <f>ROUND(I550*H550,2)</f>
        <v>0</v>
      </c>
      <c r="BL550" s="17" t="s">
        <v>153</v>
      </c>
      <c r="BM550" s="246" t="s">
        <v>1279</v>
      </c>
    </row>
    <row r="551" s="2" customFormat="1">
      <c r="A551" s="38"/>
      <c r="B551" s="39"/>
      <c r="C551" s="40"/>
      <c r="D551" s="248" t="s">
        <v>135</v>
      </c>
      <c r="E551" s="40"/>
      <c r="F551" s="249" t="s">
        <v>1280</v>
      </c>
      <c r="G551" s="40"/>
      <c r="H551" s="40"/>
      <c r="I551" s="144"/>
      <c r="J551" s="40"/>
      <c r="K551" s="40"/>
      <c r="L551" s="44"/>
      <c r="M551" s="250"/>
      <c r="N551" s="251"/>
      <c r="O551" s="91"/>
      <c r="P551" s="91"/>
      <c r="Q551" s="91"/>
      <c r="R551" s="91"/>
      <c r="S551" s="91"/>
      <c r="T551" s="92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T551" s="17" t="s">
        <v>135</v>
      </c>
      <c r="AU551" s="17" t="s">
        <v>84</v>
      </c>
    </row>
    <row r="552" s="2" customFormat="1" ht="21.75" customHeight="1">
      <c r="A552" s="38"/>
      <c r="B552" s="39"/>
      <c r="C552" s="235" t="s">
        <v>573</v>
      </c>
      <c r="D552" s="235" t="s">
        <v>128</v>
      </c>
      <c r="E552" s="236" t="s">
        <v>1281</v>
      </c>
      <c r="F552" s="237" t="s">
        <v>1282</v>
      </c>
      <c r="G552" s="238" t="s">
        <v>332</v>
      </c>
      <c r="H552" s="239">
        <v>19</v>
      </c>
      <c r="I552" s="240"/>
      <c r="J552" s="241">
        <f>ROUND(I552*H552,2)</f>
        <v>0</v>
      </c>
      <c r="K552" s="237" t="s">
        <v>132</v>
      </c>
      <c r="L552" s="44"/>
      <c r="M552" s="242" t="s">
        <v>1</v>
      </c>
      <c r="N552" s="243" t="s">
        <v>39</v>
      </c>
      <c r="O552" s="91"/>
      <c r="P552" s="244">
        <f>O552*H552</f>
        <v>0</v>
      </c>
      <c r="Q552" s="244">
        <v>0.21734000000000001</v>
      </c>
      <c r="R552" s="244">
        <f>Q552*H552</f>
        <v>4.1294599999999999</v>
      </c>
      <c r="S552" s="244">
        <v>0</v>
      </c>
      <c r="T552" s="245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46" t="s">
        <v>153</v>
      </c>
      <c r="AT552" s="246" t="s">
        <v>128</v>
      </c>
      <c r="AU552" s="246" t="s">
        <v>84</v>
      </c>
      <c r="AY552" s="17" t="s">
        <v>125</v>
      </c>
      <c r="BE552" s="247">
        <f>IF(N552="základní",J552,0)</f>
        <v>0</v>
      </c>
      <c r="BF552" s="247">
        <f>IF(N552="snížená",J552,0)</f>
        <v>0</v>
      </c>
      <c r="BG552" s="247">
        <f>IF(N552="zákl. přenesená",J552,0)</f>
        <v>0</v>
      </c>
      <c r="BH552" s="247">
        <f>IF(N552="sníž. přenesená",J552,0)</f>
        <v>0</v>
      </c>
      <c r="BI552" s="247">
        <f>IF(N552="nulová",J552,0)</f>
        <v>0</v>
      </c>
      <c r="BJ552" s="17" t="s">
        <v>82</v>
      </c>
      <c r="BK552" s="247">
        <f>ROUND(I552*H552,2)</f>
        <v>0</v>
      </c>
      <c r="BL552" s="17" t="s">
        <v>153</v>
      </c>
      <c r="BM552" s="246" t="s">
        <v>1283</v>
      </c>
    </row>
    <row r="553" s="2" customFormat="1">
      <c r="A553" s="38"/>
      <c r="B553" s="39"/>
      <c r="C553" s="40"/>
      <c r="D553" s="248" t="s">
        <v>135</v>
      </c>
      <c r="E553" s="40"/>
      <c r="F553" s="249" t="s">
        <v>1282</v>
      </c>
      <c r="G553" s="40"/>
      <c r="H553" s="40"/>
      <c r="I553" s="144"/>
      <c r="J553" s="40"/>
      <c r="K553" s="40"/>
      <c r="L553" s="44"/>
      <c r="M553" s="250"/>
      <c r="N553" s="251"/>
      <c r="O553" s="91"/>
      <c r="P553" s="91"/>
      <c r="Q553" s="91"/>
      <c r="R553" s="91"/>
      <c r="S553" s="91"/>
      <c r="T553" s="92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T553" s="17" t="s">
        <v>135</v>
      </c>
      <c r="AU553" s="17" t="s">
        <v>84</v>
      </c>
    </row>
    <row r="554" s="2" customFormat="1" ht="16.5" customHeight="1">
      <c r="A554" s="38"/>
      <c r="B554" s="39"/>
      <c r="C554" s="290" t="s">
        <v>578</v>
      </c>
      <c r="D554" s="290" t="s">
        <v>389</v>
      </c>
      <c r="E554" s="291" t="s">
        <v>1284</v>
      </c>
      <c r="F554" s="292" t="s">
        <v>1285</v>
      </c>
      <c r="G554" s="293" t="s">
        <v>332</v>
      </c>
      <c r="H554" s="294">
        <v>19</v>
      </c>
      <c r="I554" s="295"/>
      <c r="J554" s="296">
        <f>ROUND(I554*H554,2)</f>
        <v>0</v>
      </c>
      <c r="K554" s="292" t="s">
        <v>132</v>
      </c>
      <c r="L554" s="297"/>
      <c r="M554" s="298" t="s">
        <v>1</v>
      </c>
      <c r="N554" s="299" t="s">
        <v>39</v>
      </c>
      <c r="O554" s="91"/>
      <c r="P554" s="244">
        <f>O554*H554</f>
        <v>0</v>
      </c>
      <c r="Q554" s="244">
        <v>0.038600000000000002</v>
      </c>
      <c r="R554" s="244">
        <f>Q554*H554</f>
        <v>0.73340000000000005</v>
      </c>
      <c r="S554" s="244">
        <v>0</v>
      </c>
      <c r="T554" s="245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46" t="s">
        <v>172</v>
      </c>
      <c r="AT554" s="246" t="s">
        <v>389</v>
      </c>
      <c r="AU554" s="246" t="s">
        <v>84</v>
      </c>
      <c r="AY554" s="17" t="s">
        <v>125</v>
      </c>
      <c r="BE554" s="247">
        <f>IF(N554="základní",J554,0)</f>
        <v>0</v>
      </c>
      <c r="BF554" s="247">
        <f>IF(N554="snížená",J554,0)</f>
        <v>0</v>
      </c>
      <c r="BG554" s="247">
        <f>IF(N554="zákl. přenesená",J554,0)</f>
        <v>0</v>
      </c>
      <c r="BH554" s="247">
        <f>IF(N554="sníž. přenesená",J554,0)</f>
        <v>0</v>
      </c>
      <c r="BI554" s="247">
        <f>IF(N554="nulová",J554,0)</f>
        <v>0</v>
      </c>
      <c r="BJ554" s="17" t="s">
        <v>82</v>
      </c>
      <c r="BK554" s="247">
        <f>ROUND(I554*H554,2)</f>
        <v>0</v>
      </c>
      <c r="BL554" s="17" t="s">
        <v>153</v>
      </c>
      <c r="BM554" s="246" t="s">
        <v>1286</v>
      </c>
    </row>
    <row r="555" s="2" customFormat="1">
      <c r="A555" s="38"/>
      <c r="B555" s="39"/>
      <c r="C555" s="40"/>
      <c r="D555" s="248" t="s">
        <v>135</v>
      </c>
      <c r="E555" s="40"/>
      <c r="F555" s="249" t="s">
        <v>1287</v>
      </c>
      <c r="G555" s="40"/>
      <c r="H555" s="40"/>
      <c r="I555" s="144"/>
      <c r="J555" s="40"/>
      <c r="K555" s="40"/>
      <c r="L555" s="44"/>
      <c r="M555" s="250"/>
      <c r="N555" s="251"/>
      <c r="O555" s="91"/>
      <c r="P555" s="91"/>
      <c r="Q555" s="91"/>
      <c r="R555" s="91"/>
      <c r="S555" s="91"/>
      <c r="T555" s="92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T555" s="17" t="s">
        <v>135</v>
      </c>
      <c r="AU555" s="17" t="s">
        <v>84</v>
      </c>
    </row>
    <row r="556" s="2" customFormat="1" ht="21.75" customHeight="1">
      <c r="A556" s="38"/>
      <c r="B556" s="39"/>
      <c r="C556" s="235" t="s">
        <v>583</v>
      </c>
      <c r="D556" s="235" t="s">
        <v>128</v>
      </c>
      <c r="E556" s="236" t="s">
        <v>1288</v>
      </c>
      <c r="F556" s="237" t="s">
        <v>1289</v>
      </c>
      <c r="G556" s="238" t="s">
        <v>303</v>
      </c>
      <c r="H556" s="239">
        <v>26.945</v>
      </c>
      <c r="I556" s="240"/>
      <c r="J556" s="241">
        <f>ROUND(I556*H556,2)</f>
        <v>0</v>
      </c>
      <c r="K556" s="237" t="s">
        <v>132</v>
      </c>
      <c r="L556" s="44"/>
      <c r="M556" s="242" t="s">
        <v>1</v>
      </c>
      <c r="N556" s="243" t="s">
        <v>39</v>
      </c>
      <c r="O556" s="91"/>
      <c r="P556" s="244">
        <f>O556*H556</f>
        <v>0</v>
      </c>
      <c r="Q556" s="244">
        <v>0</v>
      </c>
      <c r="R556" s="244">
        <f>Q556*H556</f>
        <v>0</v>
      </c>
      <c r="S556" s="244">
        <v>0</v>
      </c>
      <c r="T556" s="245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46" t="s">
        <v>153</v>
      </c>
      <c r="AT556" s="246" t="s">
        <v>128</v>
      </c>
      <c r="AU556" s="246" t="s">
        <v>84</v>
      </c>
      <c r="AY556" s="17" t="s">
        <v>125</v>
      </c>
      <c r="BE556" s="247">
        <f>IF(N556="základní",J556,0)</f>
        <v>0</v>
      </c>
      <c r="BF556" s="247">
        <f>IF(N556="snížená",J556,0)</f>
        <v>0</v>
      </c>
      <c r="BG556" s="247">
        <f>IF(N556="zákl. přenesená",J556,0)</f>
        <v>0</v>
      </c>
      <c r="BH556" s="247">
        <f>IF(N556="sníž. přenesená",J556,0)</f>
        <v>0</v>
      </c>
      <c r="BI556" s="247">
        <f>IF(N556="nulová",J556,0)</f>
        <v>0</v>
      </c>
      <c r="BJ556" s="17" t="s">
        <v>82</v>
      </c>
      <c r="BK556" s="247">
        <f>ROUND(I556*H556,2)</f>
        <v>0</v>
      </c>
      <c r="BL556" s="17" t="s">
        <v>153</v>
      </c>
      <c r="BM556" s="246" t="s">
        <v>1290</v>
      </c>
    </row>
    <row r="557" s="2" customFormat="1">
      <c r="A557" s="38"/>
      <c r="B557" s="39"/>
      <c r="C557" s="40"/>
      <c r="D557" s="248" t="s">
        <v>135</v>
      </c>
      <c r="E557" s="40"/>
      <c r="F557" s="249" t="s">
        <v>1291</v>
      </c>
      <c r="G557" s="40"/>
      <c r="H557" s="40"/>
      <c r="I557" s="144"/>
      <c r="J557" s="40"/>
      <c r="K557" s="40"/>
      <c r="L557" s="44"/>
      <c r="M557" s="250"/>
      <c r="N557" s="251"/>
      <c r="O557" s="91"/>
      <c r="P557" s="91"/>
      <c r="Q557" s="91"/>
      <c r="R557" s="91"/>
      <c r="S557" s="91"/>
      <c r="T557" s="92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T557" s="17" t="s">
        <v>135</v>
      </c>
      <c r="AU557" s="17" t="s">
        <v>84</v>
      </c>
    </row>
    <row r="558" s="13" customFormat="1">
      <c r="A558" s="13"/>
      <c r="B558" s="253"/>
      <c r="C558" s="254"/>
      <c r="D558" s="248" t="s">
        <v>138</v>
      </c>
      <c r="E558" s="255" t="s">
        <v>1</v>
      </c>
      <c r="F558" s="256" t="s">
        <v>1292</v>
      </c>
      <c r="G558" s="254"/>
      <c r="H558" s="257">
        <v>26.945</v>
      </c>
      <c r="I558" s="258"/>
      <c r="J558" s="254"/>
      <c r="K558" s="254"/>
      <c r="L558" s="259"/>
      <c r="M558" s="260"/>
      <c r="N558" s="261"/>
      <c r="O558" s="261"/>
      <c r="P558" s="261"/>
      <c r="Q558" s="261"/>
      <c r="R558" s="261"/>
      <c r="S558" s="261"/>
      <c r="T558" s="26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3" t="s">
        <v>138</v>
      </c>
      <c r="AU558" s="263" t="s">
        <v>84</v>
      </c>
      <c r="AV558" s="13" t="s">
        <v>84</v>
      </c>
      <c r="AW558" s="13" t="s">
        <v>31</v>
      </c>
      <c r="AX558" s="13" t="s">
        <v>82</v>
      </c>
      <c r="AY558" s="263" t="s">
        <v>125</v>
      </c>
    </row>
    <row r="559" s="2" customFormat="1" ht="16.5" customHeight="1">
      <c r="A559" s="38"/>
      <c r="B559" s="39"/>
      <c r="C559" s="235" t="s">
        <v>588</v>
      </c>
      <c r="D559" s="235" t="s">
        <v>128</v>
      </c>
      <c r="E559" s="236" t="s">
        <v>1293</v>
      </c>
      <c r="F559" s="237" t="s">
        <v>1294</v>
      </c>
      <c r="G559" s="238" t="s">
        <v>131</v>
      </c>
      <c r="H559" s="239">
        <v>163.44999999999999</v>
      </c>
      <c r="I559" s="240"/>
      <c r="J559" s="241">
        <f>ROUND(I559*H559,2)</f>
        <v>0</v>
      </c>
      <c r="K559" s="237" t="s">
        <v>132</v>
      </c>
      <c r="L559" s="44"/>
      <c r="M559" s="242" t="s">
        <v>1</v>
      </c>
      <c r="N559" s="243" t="s">
        <v>39</v>
      </c>
      <c r="O559" s="91"/>
      <c r="P559" s="244">
        <f>O559*H559</f>
        <v>0</v>
      </c>
      <c r="Q559" s="244">
        <v>6.9999999999999994E-05</v>
      </c>
      <c r="R559" s="244">
        <f>Q559*H559</f>
        <v>0.011441499999999999</v>
      </c>
      <c r="S559" s="244">
        <v>0</v>
      </c>
      <c r="T559" s="245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46" t="s">
        <v>153</v>
      </c>
      <c r="AT559" s="246" t="s">
        <v>128</v>
      </c>
      <c r="AU559" s="246" t="s">
        <v>84</v>
      </c>
      <c r="AY559" s="17" t="s">
        <v>125</v>
      </c>
      <c r="BE559" s="247">
        <f>IF(N559="základní",J559,0)</f>
        <v>0</v>
      </c>
      <c r="BF559" s="247">
        <f>IF(N559="snížená",J559,0)</f>
        <v>0</v>
      </c>
      <c r="BG559" s="247">
        <f>IF(N559="zákl. přenesená",J559,0)</f>
        <v>0</v>
      </c>
      <c r="BH559" s="247">
        <f>IF(N559="sníž. přenesená",J559,0)</f>
        <v>0</v>
      </c>
      <c r="BI559" s="247">
        <f>IF(N559="nulová",J559,0)</f>
        <v>0</v>
      </c>
      <c r="BJ559" s="17" t="s">
        <v>82</v>
      </c>
      <c r="BK559" s="247">
        <f>ROUND(I559*H559,2)</f>
        <v>0</v>
      </c>
      <c r="BL559" s="17" t="s">
        <v>153</v>
      </c>
      <c r="BM559" s="246" t="s">
        <v>1295</v>
      </c>
    </row>
    <row r="560" s="2" customFormat="1">
      <c r="A560" s="38"/>
      <c r="B560" s="39"/>
      <c r="C560" s="40"/>
      <c r="D560" s="248" t="s">
        <v>135</v>
      </c>
      <c r="E560" s="40"/>
      <c r="F560" s="249" t="s">
        <v>1294</v>
      </c>
      <c r="G560" s="40"/>
      <c r="H560" s="40"/>
      <c r="I560" s="144"/>
      <c r="J560" s="40"/>
      <c r="K560" s="40"/>
      <c r="L560" s="44"/>
      <c r="M560" s="250"/>
      <c r="N560" s="251"/>
      <c r="O560" s="91"/>
      <c r="P560" s="91"/>
      <c r="Q560" s="91"/>
      <c r="R560" s="91"/>
      <c r="S560" s="91"/>
      <c r="T560" s="92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T560" s="17" t="s">
        <v>135</v>
      </c>
      <c r="AU560" s="17" t="s">
        <v>84</v>
      </c>
    </row>
    <row r="561" s="12" customFormat="1" ht="22.8" customHeight="1">
      <c r="A561" s="12"/>
      <c r="B561" s="219"/>
      <c r="C561" s="220"/>
      <c r="D561" s="221" t="s">
        <v>73</v>
      </c>
      <c r="E561" s="233" t="s">
        <v>741</v>
      </c>
      <c r="F561" s="233" t="s">
        <v>1296</v>
      </c>
      <c r="G561" s="220"/>
      <c r="H561" s="220"/>
      <c r="I561" s="223"/>
      <c r="J561" s="234">
        <f>BK561</f>
        <v>0</v>
      </c>
      <c r="K561" s="220"/>
      <c r="L561" s="225"/>
      <c r="M561" s="226"/>
      <c r="N561" s="227"/>
      <c r="O561" s="227"/>
      <c r="P561" s="228">
        <f>SUM(P562:P579)</f>
        <v>0</v>
      </c>
      <c r="Q561" s="227"/>
      <c r="R561" s="228">
        <f>SUM(R562:R579)</f>
        <v>0</v>
      </c>
      <c r="S561" s="227"/>
      <c r="T561" s="229">
        <f>SUM(T562:T579)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30" t="s">
        <v>82</v>
      </c>
      <c r="AT561" s="231" t="s">
        <v>73</v>
      </c>
      <c r="AU561" s="231" t="s">
        <v>82</v>
      </c>
      <c r="AY561" s="230" t="s">
        <v>125</v>
      </c>
      <c r="BK561" s="232">
        <f>SUM(BK562:BK579)</f>
        <v>0</v>
      </c>
    </row>
    <row r="562" s="2" customFormat="1" ht="21.75" customHeight="1">
      <c r="A562" s="38"/>
      <c r="B562" s="39"/>
      <c r="C562" s="235" t="s">
        <v>593</v>
      </c>
      <c r="D562" s="235" t="s">
        <v>128</v>
      </c>
      <c r="E562" s="236" t="s">
        <v>1297</v>
      </c>
      <c r="F562" s="237" t="s">
        <v>1298</v>
      </c>
      <c r="G562" s="238" t="s">
        <v>746</v>
      </c>
      <c r="H562" s="239">
        <v>105.738</v>
      </c>
      <c r="I562" s="240"/>
      <c r="J562" s="241">
        <f>ROUND(I562*H562,2)</f>
        <v>0</v>
      </c>
      <c r="K562" s="237" t="s">
        <v>132</v>
      </c>
      <c r="L562" s="44"/>
      <c r="M562" s="242" t="s">
        <v>1</v>
      </c>
      <c r="N562" s="243" t="s">
        <v>39</v>
      </c>
      <c r="O562" s="91"/>
      <c r="P562" s="244">
        <f>O562*H562</f>
        <v>0</v>
      </c>
      <c r="Q562" s="244">
        <v>0</v>
      </c>
      <c r="R562" s="244">
        <f>Q562*H562</f>
        <v>0</v>
      </c>
      <c r="S562" s="244">
        <v>0</v>
      </c>
      <c r="T562" s="245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46" t="s">
        <v>153</v>
      </c>
      <c r="AT562" s="246" t="s">
        <v>128</v>
      </c>
      <c r="AU562" s="246" t="s">
        <v>84</v>
      </c>
      <c r="AY562" s="17" t="s">
        <v>125</v>
      </c>
      <c r="BE562" s="247">
        <f>IF(N562="základní",J562,0)</f>
        <v>0</v>
      </c>
      <c r="BF562" s="247">
        <f>IF(N562="snížená",J562,0)</f>
        <v>0</v>
      </c>
      <c r="BG562" s="247">
        <f>IF(N562="zákl. přenesená",J562,0)</f>
        <v>0</v>
      </c>
      <c r="BH562" s="247">
        <f>IF(N562="sníž. přenesená",J562,0)</f>
        <v>0</v>
      </c>
      <c r="BI562" s="247">
        <f>IF(N562="nulová",J562,0)</f>
        <v>0</v>
      </c>
      <c r="BJ562" s="17" t="s">
        <v>82</v>
      </c>
      <c r="BK562" s="247">
        <f>ROUND(I562*H562,2)</f>
        <v>0</v>
      </c>
      <c r="BL562" s="17" t="s">
        <v>153</v>
      </c>
      <c r="BM562" s="246" t="s">
        <v>1299</v>
      </c>
    </row>
    <row r="563" s="2" customFormat="1">
      <c r="A563" s="38"/>
      <c r="B563" s="39"/>
      <c r="C563" s="40"/>
      <c r="D563" s="248" t="s">
        <v>135</v>
      </c>
      <c r="E563" s="40"/>
      <c r="F563" s="249" t="s">
        <v>1298</v>
      </c>
      <c r="G563" s="40"/>
      <c r="H563" s="40"/>
      <c r="I563" s="144"/>
      <c r="J563" s="40"/>
      <c r="K563" s="40"/>
      <c r="L563" s="44"/>
      <c r="M563" s="250"/>
      <c r="N563" s="251"/>
      <c r="O563" s="91"/>
      <c r="P563" s="91"/>
      <c r="Q563" s="91"/>
      <c r="R563" s="91"/>
      <c r="S563" s="91"/>
      <c r="T563" s="92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T563" s="17" t="s">
        <v>135</v>
      </c>
      <c r="AU563" s="17" t="s">
        <v>84</v>
      </c>
    </row>
    <row r="564" s="13" customFormat="1">
      <c r="A564" s="13"/>
      <c r="B564" s="253"/>
      <c r="C564" s="254"/>
      <c r="D564" s="248" t="s">
        <v>138</v>
      </c>
      <c r="E564" s="255" t="s">
        <v>1</v>
      </c>
      <c r="F564" s="256" t="s">
        <v>1300</v>
      </c>
      <c r="G564" s="254"/>
      <c r="H564" s="257">
        <v>94.125</v>
      </c>
      <c r="I564" s="258"/>
      <c r="J564" s="254"/>
      <c r="K564" s="254"/>
      <c r="L564" s="259"/>
      <c r="M564" s="260"/>
      <c r="N564" s="261"/>
      <c r="O564" s="261"/>
      <c r="P564" s="261"/>
      <c r="Q564" s="261"/>
      <c r="R564" s="261"/>
      <c r="S564" s="261"/>
      <c r="T564" s="26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3" t="s">
        <v>138</v>
      </c>
      <c r="AU564" s="263" t="s">
        <v>84</v>
      </c>
      <c r="AV564" s="13" t="s">
        <v>84</v>
      </c>
      <c r="AW564" s="13" t="s">
        <v>31</v>
      </c>
      <c r="AX564" s="13" t="s">
        <v>74</v>
      </c>
      <c r="AY564" s="263" t="s">
        <v>125</v>
      </c>
    </row>
    <row r="565" s="13" customFormat="1">
      <c r="A565" s="13"/>
      <c r="B565" s="253"/>
      <c r="C565" s="254"/>
      <c r="D565" s="248" t="s">
        <v>138</v>
      </c>
      <c r="E565" s="255" t="s">
        <v>1</v>
      </c>
      <c r="F565" s="256" t="s">
        <v>1301</v>
      </c>
      <c r="G565" s="254"/>
      <c r="H565" s="257">
        <v>11.613</v>
      </c>
      <c r="I565" s="258"/>
      <c r="J565" s="254"/>
      <c r="K565" s="254"/>
      <c r="L565" s="259"/>
      <c r="M565" s="260"/>
      <c r="N565" s="261"/>
      <c r="O565" s="261"/>
      <c r="P565" s="261"/>
      <c r="Q565" s="261"/>
      <c r="R565" s="261"/>
      <c r="S565" s="261"/>
      <c r="T565" s="262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3" t="s">
        <v>138</v>
      </c>
      <c r="AU565" s="263" t="s">
        <v>84</v>
      </c>
      <c r="AV565" s="13" t="s">
        <v>84</v>
      </c>
      <c r="AW565" s="13" t="s">
        <v>31</v>
      </c>
      <c r="AX565" s="13" t="s">
        <v>74</v>
      </c>
      <c r="AY565" s="263" t="s">
        <v>125</v>
      </c>
    </row>
    <row r="566" s="14" customFormat="1">
      <c r="A566" s="14"/>
      <c r="B566" s="264"/>
      <c r="C566" s="265"/>
      <c r="D566" s="248" t="s">
        <v>138</v>
      </c>
      <c r="E566" s="266" t="s">
        <v>1</v>
      </c>
      <c r="F566" s="267" t="s">
        <v>152</v>
      </c>
      <c r="G566" s="265"/>
      <c r="H566" s="268">
        <v>105.738</v>
      </c>
      <c r="I566" s="269"/>
      <c r="J566" s="265"/>
      <c r="K566" s="265"/>
      <c r="L566" s="270"/>
      <c r="M566" s="271"/>
      <c r="N566" s="272"/>
      <c r="O566" s="272"/>
      <c r="P566" s="272"/>
      <c r="Q566" s="272"/>
      <c r="R566" s="272"/>
      <c r="S566" s="272"/>
      <c r="T566" s="273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4" t="s">
        <v>138</v>
      </c>
      <c r="AU566" s="274" t="s">
        <v>84</v>
      </c>
      <c r="AV566" s="14" t="s">
        <v>153</v>
      </c>
      <c r="AW566" s="14" t="s">
        <v>31</v>
      </c>
      <c r="AX566" s="14" t="s">
        <v>82</v>
      </c>
      <c r="AY566" s="274" t="s">
        <v>125</v>
      </c>
    </row>
    <row r="567" s="2" customFormat="1" ht="16.5" customHeight="1">
      <c r="A567" s="38"/>
      <c r="B567" s="39"/>
      <c r="C567" s="235" t="s">
        <v>601</v>
      </c>
      <c r="D567" s="235" t="s">
        <v>128</v>
      </c>
      <c r="E567" s="236" t="s">
        <v>1302</v>
      </c>
      <c r="F567" s="237" t="s">
        <v>1303</v>
      </c>
      <c r="G567" s="238" t="s">
        <v>746</v>
      </c>
      <c r="H567" s="239">
        <v>3066.402</v>
      </c>
      <c r="I567" s="240"/>
      <c r="J567" s="241">
        <f>ROUND(I567*H567,2)</f>
        <v>0</v>
      </c>
      <c r="K567" s="237" t="s">
        <v>132</v>
      </c>
      <c r="L567" s="44"/>
      <c r="M567" s="242" t="s">
        <v>1</v>
      </c>
      <c r="N567" s="243" t="s">
        <v>39</v>
      </c>
      <c r="O567" s="91"/>
      <c r="P567" s="244">
        <f>O567*H567</f>
        <v>0</v>
      </c>
      <c r="Q567" s="244">
        <v>0</v>
      </c>
      <c r="R567" s="244">
        <f>Q567*H567</f>
        <v>0</v>
      </c>
      <c r="S567" s="244">
        <v>0</v>
      </c>
      <c r="T567" s="245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46" t="s">
        <v>153</v>
      </c>
      <c r="AT567" s="246" t="s">
        <v>128</v>
      </c>
      <c r="AU567" s="246" t="s">
        <v>84</v>
      </c>
      <c r="AY567" s="17" t="s">
        <v>125</v>
      </c>
      <c r="BE567" s="247">
        <f>IF(N567="základní",J567,0)</f>
        <v>0</v>
      </c>
      <c r="BF567" s="247">
        <f>IF(N567="snížená",J567,0)</f>
        <v>0</v>
      </c>
      <c r="BG567" s="247">
        <f>IF(N567="zákl. přenesená",J567,0)</f>
        <v>0</v>
      </c>
      <c r="BH567" s="247">
        <f>IF(N567="sníž. přenesená",J567,0)</f>
        <v>0</v>
      </c>
      <c r="BI567" s="247">
        <f>IF(N567="nulová",J567,0)</f>
        <v>0</v>
      </c>
      <c r="BJ567" s="17" t="s">
        <v>82</v>
      </c>
      <c r="BK567" s="247">
        <f>ROUND(I567*H567,2)</f>
        <v>0</v>
      </c>
      <c r="BL567" s="17" t="s">
        <v>153</v>
      </c>
      <c r="BM567" s="246" t="s">
        <v>1304</v>
      </c>
    </row>
    <row r="568" s="2" customFormat="1">
      <c r="A568" s="38"/>
      <c r="B568" s="39"/>
      <c r="C568" s="40"/>
      <c r="D568" s="248" t="s">
        <v>135</v>
      </c>
      <c r="E568" s="40"/>
      <c r="F568" s="249" t="s">
        <v>1303</v>
      </c>
      <c r="G568" s="40"/>
      <c r="H568" s="40"/>
      <c r="I568" s="144"/>
      <c r="J568" s="40"/>
      <c r="K568" s="40"/>
      <c r="L568" s="44"/>
      <c r="M568" s="250"/>
      <c r="N568" s="251"/>
      <c r="O568" s="91"/>
      <c r="P568" s="91"/>
      <c r="Q568" s="91"/>
      <c r="R568" s="91"/>
      <c r="S568" s="91"/>
      <c r="T568" s="92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T568" s="17" t="s">
        <v>135</v>
      </c>
      <c r="AU568" s="17" t="s">
        <v>84</v>
      </c>
    </row>
    <row r="569" s="13" customFormat="1">
      <c r="A569" s="13"/>
      <c r="B569" s="253"/>
      <c r="C569" s="254"/>
      <c r="D569" s="248" t="s">
        <v>138</v>
      </c>
      <c r="E569" s="255" t="s">
        <v>1</v>
      </c>
      <c r="F569" s="256" t="s">
        <v>1305</v>
      </c>
      <c r="G569" s="254"/>
      <c r="H569" s="257">
        <v>3066.402</v>
      </c>
      <c r="I569" s="258"/>
      <c r="J569" s="254"/>
      <c r="K569" s="254"/>
      <c r="L569" s="259"/>
      <c r="M569" s="260"/>
      <c r="N569" s="261"/>
      <c r="O569" s="261"/>
      <c r="P569" s="261"/>
      <c r="Q569" s="261"/>
      <c r="R569" s="261"/>
      <c r="S569" s="261"/>
      <c r="T569" s="26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3" t="s">
        <v>138</v>
      </c>
      <c r="AU569" s="263" t="s">
        <v>84</v>
      </c>
      <c r="AV569" s="13" t="s">
        <v>84</v>
      </c>
      <c r="AW569" s="13" t="s">
        <v>31</v>
      </c>
      <c r="AX569" s="13" t="s">
        <v>82</v>
      </c>
      <c r="AY569" s="263" t="s">
        <v>125</v>
      </c>
    </row>
    <row r="570" s="2" customFormat="1" ht="21.75" customHeight="1">
      <c r="A570" s="38"/>
      <c r="B570" s="39"/>
      <c r="C570" s="235" t="s">
        <v>606</v>
      </c>
      <c r="D570" s="235" t="s">
        <v>128</v>
      </c>
      <c r="E570" s="236" t="s">
        <v>1306</v>
      </c>
      <c r="F570" s="237" t="s">
        <v>1307</v>
      </c>
      <c r="G570" s="238" t="s">
        <v>746</v>
      </c>
      <c r="H570" s="239">
        <v>105.738</v>
      </c>
      <c r="I570" s="240"/>
      <c r="J570" s="241">
        <f>ROUND(I570*H570,2)</f>
        <v>0</v>
      </c>
      <c r="K570" s="237" t="s">
        <v>132</v>
      </c>
      <c r="L570" s="44"/>
      <c r="M570" s="242" t="s">
        <v>1</v>
      </c>
      <c r="N570" s="243" t="s">
        <v>39</v>
      </c>
      <c r="O570" s="91"/>
      <c r="P570" s="244">
        <f>O570*H570</f>
        <v>0</v>
      </c>
      <c r="Q570" s="244">
        <v>0</v>
      </c>
      <c r="R570" s="244">
        <f>Q570*H570</f>
        <v>0</v>
      </c>
      <c r="S570" s="244">
        <v>0</v>
      </c>
      <c r="T570" s="245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46" t="s">
        <v>153</v>
      </c>
      <c r="AT570" s="246" t="s">
        <v>128</v>
      </c>
      <c r="AU570" s="246" t="s">
        <v>84</v>
      </c>
      <c r="AY570" s="17" t="s">
        <v>125</v>
      </c>
      <c r="BE570" s="247">
        <f>IF(N570="základní",J570,0)</f>
        <v>0</v>
      </c>
      <c r="BF570" s="247">
        <f>IF(N570="snížená",J570,0)</f>
        <v>0</v>
      </c>
      <c r="BG570" s="247">
        <f>IF(N570="zákl. přenesená",J570,0)</f>
        <v>0</v>
      </c>
      <c r="BH570" s="247">
        <f>IF(N570="sníž. přenesená",J570,0)</f>
        <v>0</v>
      </c>
      <c r="BI570" s="247">
        <f>IF(N570="nulová",J570,0)</f>
        <v>0</v>
      </c>
      <c r="BJ570" s="17" t="s">
        <v>82</v>
      </c>
      <c r="BK570" s="247">
        <f>ROUND(I570*H570,2)</f>
        <v>0</v>
      </c>
      <c r="BL570" s="17" t="s">
        <v>153</v>
      </c>
      <c r="BM570" s="246" t="s">
        <v>1308</v>
      </c>
    </row>
    <row r="571" s="2" customFormat="1">
      <c r="A571" s="38"/>
      <c r="B571" s="39"/>
      <c r="C571" s="40"/>
      <c r="D571" s="248" t="s">
        <v>135</v>
      </c>
      <c r="E571" s="40"/>
      <c r="F571" s="249" t="s">
        <v>1307</v>
      </c>
      <c r="G571" s="40"/>
      <c r="H571" s="40"/>
      <c r="I571" s="144"/>
      <c r="J571" s="40"/>
      <c r="K571" s="40"/>
      <c r="L571" s="44"/>
      <c r="M571" s="250"/>
      <c r="N571" s="251"/>
      <c r="O571" s="91"/>
      <c r="P571" s="91"/>
      <c r="Q571" s="91"/>
      <c r="R571" s="91"/>
      <c r="S571" s="91"/>
      <c r="T571" s="92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T571" s="17" t="s">
        <v>135</v>
      </c>
      <c r="AU571" s="17" t="s">
        <v>84</v>
      </c>
    </row>
    <row r="572" s="13" customFormat="1">
      <c r="A572" s="13"/>
      <c r="B572" s="253"/>
      <c r="C572" s="254"/>
      <c r="D572" s="248" t="s">
        <v>138</v>
      </c>
      <c r="E572" s="255" t="s">
        <v>1</v>
      </c>
      <c r="F572" s="256" t="s">
        <v>1300</v>
      </c>
      <c r="G572" s="254"/>
      <c r="H572" s="257">
        <v>94.125</v>
      </c>
      <c r="I572" s="258"/>
      <c r="J572" s="254"/>
      <c r="K572" s="254"/>
      <c r="L572" s="259"/>
      <c r="M572" s="260"/>
      <c r="N572" s="261"/>
      <c r="O572" s="261"/>
      <c r="P572" s="261"/>
      <c r="Q572" s="261"/>
      <c r="R572" s="261"/>
      <c r="S572" s="261"/>
      <c r="T572" s="26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3" t="s">
        <v>138</v>
      </c>
      <c r="AU572" s="263" t="s">
        <v>84</v>
      </c>
      <c r="AV572" s="13" t="s">
        <v>84</v>
      </c>
      <c r="AW572" s="13" t="s">
        <v>31</v>
      </c>
      <c r="AX572" s="13" t="s">
        <v>74</v>
      </c>
      <c r="AY572" s="263" t="s">
        <v>125</v>
      </c>
    </row>
    <row r="573" s="13" customFormat="1">
      <c r="A573" s="13"/>
      <c r="B573" s="253"/>
      <c r="C573" s="254"/>
      <c r="D573" s="248" t="s">
        <v>138</v>
      </c>
      <c r="E573" s="255" t="s">
        <v>1</v>
      </c>
      <c r="F573" s="256" t="s">
        <v>1301</v>
      </c>
      <c r="G573" s="254"/>
      <c r="H573" s="257">
        <v>11.613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3" t="s">
        <v>138</v>
      </c>
      <c r="AU573" s="263" t="s">
        <v>84</v>
      </c>
      <c r="AV573" s="13" t="s">
        <v>84</v>
      </c>
      <c r="AW573" s="13" t="s">
        <v>31</v>
      </c>
      <c r="AX573" s="13" t="s">
        <v>74</v>
      </c>
      <c r="AY573" s="263" t="s">
        <v>125</v>
      </c>
    </row>
    <row r="574" s="14" customFormat="1">
      <c r="A574" s="14"/>
      <c r="B574" s="264"/>
      <c r="C574" s="265"/>
      <c r="D574" s="248" t="s">
        <v>138</v>
      </c>
      <c r="E574" s="266" t="s">
        <v>1</v>
      </c>
      <c r="F574" s="267" t="s">
        <v>152</v>
      </c>
      <c r="G574" s="265"/>
      <c r="H574" s="268">
        <v>105.738</v>
      </c>
      <c r="I574" s="269"/>
      <c r="J574" s="265"/>
      <c r="K574" s="265"/>
      <c r="L574" s="270"/>
      <c r="M574" s="271"/>
      <c r="N574" s="272"/>
      <c r="O574" s="272"/>
      <c r="P574" s="272"/>
      <c r="Q574" s="272"/>
      <c r="R574" s="272"/>
      <c r="S574" s="272"/>
      <c r="T574" s="27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74" t="s">
        <v>138</v>
      </c>
      <c r="AU574" s="274" t="s">
        <v>84</v>
      </c>
      <c r="AV574" s="14" t="s">
        <v>153</v>
      </c>
      <c r="AW574" s="14" t="s">
        <v>31</v>
      </c>
      <c r="AX574" s="14" t="s">
        <v>82</v>
      </c>
      <c r="AY574" s="274" t="s">
        <v>125</v>
      </c>
    </row>
    <row r="575" s="2" customFormat="1" ht="21.75" customHeight="1">
      <c r="A575" s="38"/>
      <c r="B575" s="39"/>
      <c r="C575" s="235" t="s">
        <v>611</v>
      </c>
      <c r="D575" s="235" t="s">
        <v>128</v>
      </c>
      <c r="E575" s="236" t="s">
        <v>791</v>
      </c>
      <c r="F575" s="237" t="s">
        <v>792</v>
      </c>
      <c r="G575" s="238" t="s">
        <v>746</v>
      </c>
      <c r="H575" s="239">
        <v>105.738</v>
      </c>
      <c r="I575" s="240"/>
      <c r="J575" s="241">
        <f>ROUND(I575*H575,2)</f>
        <v>0</v>
      </c>
      <c r="K575" s="237" t="s">
        <v>132</v>
      </c>
      <c r="L575" s="44"/>
      <c r="M575" s="242" t="s">
        <v>1</v>
      </c>
      <c r="N575" s="243" t="s">
        <v>39</v>
      </c>
      <c r="O575" s="91"/>
      <c r="P575" s="244">
        <f>O575*H575</f>
        <v>0</v>
      </c>
      <c r="Q575" s="244">
        <v>0</v>
      </c>
      <c r="R575" s="244">
        <f>Q575*H575</f>
        <v>0</v>
      </c>
      <c r="S575" s="244">
        <v>0</v>
      </c>
      <c r="T575" s="245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46" t="s">
        <v>153</v>
      </c>
      <c r="AT575" s="246" t="s">
        <v>128</v>
      </c>
      <c r="AU575" s="246" t="s">
        <v>84</v>
      </c>
      <c r="AY575" s="17" t="s">
        <v>125</v>
      </c>
      <c r="BE575" s="247">
        <f>IF(N575="základní",J575,0)</f>
        <v>0</v>
      </c>
      <c r="BF575" s="247">
        <f>IF(N575="snížená",J575,0)</f>
        <v>0</v>
      </c>
      <c r="BG575" s="247">
        <f>IF(N575="zákl. přenesená",J575,0)</f>
        <v>0</v>
      </c>
      <c r="BH575" s="247">
        <f>IF(N575="sníž. přenesená",J575,0)</f>
        <v>0</v>
      </c>
      <c r="BI575" s="247">
        <f>IF(N575="nulová",J575,0)</f>
        <v>0</v>
      </c>
      <c r="BJ575" s="17" t="s">
        <v>82</v>
      </c>
      <c r="BK575" s="247">
        <f>ROUND(I575*H575,2)</f>
        <v>0</v>
      </c>
      <c r="BL575" s="17" t="s">
        <v>153</v>
      </c>
      <c r="BM575" s="246" t="s">
        <v>1309</v>
      </c>
    </row>
    <row r="576" s="2" customFormat="1">
      <c r="A576" s="38"/>
      <c r="B576" s="39"/>
      <c r="C576" s="40"/>
      <c r="D576" s="248" t="s">
        <v>135</v>
      </c>
      <c r="E576" s="40"/>
      <c r="F576" s="249" t="s">
        <v>792</v>
      </c>
      <c r="G576" s="40"/>
      <c r="H576" s="40"/>
      <c r="I576" s="144"/>
      <c r="J576" s="40"/>
      <c r="K576" s="40"/>
      <c r="L576" s="44"/>
      <c r="M576" s="250"/>
      <c r="N576" s="251"/>
      <c r="O576" s="91"/>
      <c r="P576" s="91"/>
      <c r="Q576" s="91"/>
      <c r="R576" s="91"/>
      <c r="S576" s="91"/>
      <c r="T576" s="92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135</v>
      </c>
      <c r="AU576" s="17" t="s">
        <v>84</v>
      </c>
    </row>
    <row r="577" s="13" customFormat="1">
      <c r="A577" s="13"/>
      <c r="B577" s="253"/>
      <c r="C577" s="254"/>
      <c r="D577" s="248" t="s">
        <v>138</v>
      </c>
      <c r="E577" s="255" t="s">
        <v>1</v>
      </c>
      <c r="F577" s="256" t="s">
        <v>1300</v>
      </c>
      <c r="G577" s="254"/>
      <c r="H577" s="257">
        <v>94.125</v>
      </c>
      <c r="I577" s="258"/>
      <c r="J577" s="254"/>
      <c r="K577" s="254"/>
      <c r="L577" s="259"/>
      <c r="M577" s="260"/>
      <c r="N577" s="261"/>
      <c r="O577" s="261"/>
      <c r="P577" s="261"/>
      <c r="Q577" s="261"/>
      <c r="R577" s="261"/>
      <c r="S577" s="261"/>
      <c r="T577" s="26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3" t="s">
        <v>138</v>
      </c>
      <c r="AU577" s="263" t="s">
        <v>84</v>
      </c>
      <c r="AV577" s="13" t="s">
        <v>84</v>
      </c>
      <c r="AW577" s="13" t="s">
        <v>31</v>
      </c>
      <c r="AX577" s="13" t="s">
        <v>74</v>
      </c>
      <c r="AY577" s="263" t="s">
        <v>125</v>
      </c>
    </row>
    <row r="578" s="13" customFormat="1">
      <c r="A578" s="13"/>
      <c r="B578" s="253"/>
      <c r="C578" s="254"/>
      <c r="D578" s="248" t="s">
        <v>138</v>
      </c>
      <c r="E578" s="255" t="s">
        <v>1</v>
      </c>
      <c r="F578" s="256" t="s">
        <v>1301</v>
      </c>
      <c r="G578" s="254"/>
      <c r="H578" s="257">
        <v>11.613</v>
      </c>
      <c r="I578" s="258"/>
      <c r="J578" s="254"/>
      <c r="K578" s="254"/>
      <c r="L578" s="259"/>
      <c r="M578" s="260"/>
      <c r="N578" s="261"/>
      <c r="O578" s="261"/>
      <c r="P578" s="261"/>
      <c r="Q578" s="261"/>
      <c r="R578" s="261"/>
      <c r="S578" s="261"/>
      <c r="T578" s="26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3" t="s">
        <v>138</v>
      </c>
      <c r="AU578" s="263" t="s">
        <v>84</v>
      </c>
      <c r="AV578" s="13" t="s">
        <v>84</v>
      </c>
      <c r="AW578" s="13" t="s">
        <v>31</v>
      </c>
      <c r="AX578" s="13" t="s">
        <v>74</v>
      </c>
      <c r="AY578" s="263" t="s">
        <v>125</v>
      </c>
    </row>
    <row r="579" s="14" customFormat="1">
      <c r="A579" s="14"/>
      <c r="B579" s="264"/>
      <c r="C579" s="265"/>
      <c r="D579" s="248" t="s">
        <v>138</v>
      </c>
      <c r="E579" s="266" t="s">
        <v>1</v>
      </c>
      <c r="F579" s="267" t="s">
        <v>152</v>
      </c>
      <c r="G579" s="265"/>
      <c r="H579" s="268">
        <v>105.738</v>
      </c>
      <c r="I579" s="269"/>
      <c r="J579" s="265"/>
      <c r="K579" s="265"/>
      <c r="L579" s="270"/>
      <c r="M579" s="271"/>
      <c r="N579" s="272"/>
      <c r="O579" s="272"/>
      <c r="P579" s="272"/>
      <c r="Q579" s="272"/>
      <c r="R579" s="272"/>
      <c r="S579" s="272"/>
      <c r="T579" s="27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4" t="s">
        <v>138</v>
      </c>
      <c r="AU579" s="274" t="s">
        <v>84</v>
      </c>
      <c r="AV579" s="14" t="s">
        <v>153</v>
      </c>
      <c r="AW579" s="14" t="s">
        <v>31</v>
      </c>
      <c r="AX579" s="14" t="s">
        <v>82</v>
      </c>
      <c r="AY579" s="274" t="s">
        <v>125</v>
      </c>
    </row>
    <row r="580" s="12" customFormat="1" ht="22.8" customHeight="1">
      <c r="A580" s="12"/>
      <c r="B580" s="219"/>
      <c r="C580" s="220"/>
      <c r="D580" s="221" t="s">
        <v>73</v>
      </c>
      <c r="E580" s="233" t="s">
        <v>805</v>
      </c>
      <c r="F580" s="233" t="s">
        <v>1310</v>
      </c>
      <c r="G580" s="220"/>
      <c r="H580" s="220"/>
      <c r="I580" s="223"/>
      <c r="J580" s="234">
        <f>BK580</f>
        <v>0</v>
      </c>
      <c r="K580" s="220"/>
      <c r="L580" s="225"/>
      <c r="M580" s="226"/>
      <c r="N580" s="227"/>
      <c r="O580" s="227"/>
      <c r="P580" s="228">
        <f>SUM(P581:P584)</f>
        <v>0</v>
      </c>
      <c r="Q580" s="227"/>
      <c r="R580" s="228">
        <f>SUM(R581:R584)</f>
        <v>0</v>
      </c>
      <c r="S580" s="227"/>
      <c r="T580" s="229">
        <f>SUM(T581:T584)</f>
        <v>0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230" t="s">
        <v>82</v>
      </c>
      <c r="AT580" s="231" t="s">
        <v>73</v>
      </c>
      <c r="AU580" s="231" t="s">
        <v>82</v>
      </c>
      <c r="AY580" s="230" t="s">
        <v>125</v>
      </c>
      <c r="BK580" s="232">
        <f>SUM(BK581:BK584)</f>
        <v>0</v>
      </c>
    </row>
    <row r="581" s="2" customFormat="1" ht="21.75" customHeight="1">
      <c r="A581" s="38"/>
      <c r="B581" s="39"/>
      <c r="C581" s="235" t="s">
        <v>617</v>
      </c>
      <c r="D581" s="235" t="s">
        <v>128</v>
      </c>
      <c r="E581" s="236" t="s">
        <v>1311</v>
      </c>
      <c r="F581" s="237" t="s">
        <v>1312</v>
      </c>
      <c r="G581" s="238" t="s">
        <v>746</v>
      </c>
      <c r="H581" s="239">
        <v>2840.3270000000002</v>
      </c>
      <c r="I581" s="240"/>
      <c r="J581" s="241">
        <f>ROUND(I581*H581,2)</f>
        <v>0</v>
      </c>
      <c r="K581" s="237" t="s">
        <v>132</v>
      </c>
      <c r="L581" s="44"/>
      <c r="M581" s="242" t="s">
        <v>1</v>
      </c>
      <c r="N581" s="243" t="s">
        <v>39</v>
      </c>
      <c r="O581" s="91"/>
      <c r="P581" s="244">
        <f>O581*H581</f>
        <v>0</v>
      </c>
      <c r="Q581" s="244">
        <v>0</v>
      </c>
      <c r="R581" s="244">
        <f>Q581*H581</f>
        <v>0</v>
      </c>
      <c r="S581" s="244">
        <v>0</v>
      </c>
      <c r="T581" s="245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46" t="s">
        <v>153</v>
      </c>
      <c r="AT581" s="246" t="s">
        <v>128</v>
      </c>
      <c r="AU581" s="246" t="s">
        <v>84</v>
      </c>
      <c r="AY581" s="17" t="s">
        <v>125</v>
      </c>
      <c r="BE581" s="247">
        <f>IF(N581="základní",J581,0)</f>
        <v>0</v>
      </c>
      <c r="BF581" s="247">
        <f>IF(N581="snížená",J581,0)</f>
        <v>0</v>
      </c>
      <c r="BG581" s="247">
        <f>IF(N581="zákl. přenesená",J581,0)</f>
        <v>0</v>
      </c>
      <c r="BH581" s="247">
        <f>IF(N581="sníž. přenesená",J581,0)</f>
        <v>0</v>
      </c>
      <c r="BI581" s="247">
        <f>IF(N581="nulová",J581,0)</f>
        <v>0</v>
      </c>
      <c r="BJ581" s="17" t="s">
        <v>82</v>
      </c>
      <c r="BK581" s="247">
        <f>ROUND(I581*H581,2)</f>
        <v>0</v>
      </c>
      <c r="BL581" s="17" t="s">
        <v>153</v>
      </c>
      <c r="BM581" s="246" t="s">
        <v>1313</v>
      </c>
    </row>
    <row r="582" s="2" customFormat="1">
      <c r="A582" s="38"/>
      <c r="B582" s="39"/>
      <c r="C582" s="40"/>
      <c r="D582" s="248" t="s">
        <v>135</v>
      </c>
      <c r="E582" s="40"/>
      <c r="F582" s="249" t="s">
        <v>1312</v>
      </c>
      <c r="G582" s="40"/>
      <c r="H582" s="40"/>
      <c r="I582" s="144"/>
      <c r="J582" s="40"/>
      <c r="K582" s="40"/>
      <c r="L582" s="44"/>
      <c r="M582" s="250"/>
      <c r="N582" s="251"/>
      <c r="O582" s="91"/>
      <c r="P582" s="91"/>
      <c r="Q582" s="91"/>
      <c r="R582" s="91"/>
      <c r="S582" s="91"/>
      <c r="T582" s="92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135</v>
      </c>
      <c r="AU582" s="17" t="s">
        <v>84</v>
      </c>
    </row>
    <row r="583" s="2" customFormat="1" ht="21.75" customHeight="1">
      <c r="A583" s="38"/>
      <c r="B583" s="39"/>
      <c r="C583" s="235" t="s">
        <v>623</v>
      </c>
      <c r="D583" s="235" t="s">
        <v>128</v>
      </c>
      <c r="E583" s="236" t="s">
        <v>1314</v>
      </c>
      <c r="F583" s="237" t="s">
        <v>1315</v>
      </c>
      <c r="G583" s="238" t="s">
        <v>746</v>
      </c>
      <c r="H583" s="239">
        <v>2840.3270000000002</v>
      </c>
      <c r="I583" s="240"/>
      <c r="J583" s="241">
        <f>ROUND(I583*H583,2)</f>
        <v>0</v>
      </c>
      <c r="K583" s="237" t="s">
        <v>132</v>
      </c>
      <c r="L583" s="44"/>
      <c r="M583" s="242" t="s">
        <v>1</v>
      </c>
      <c r="N583" s="243" t="s">
        <v>39</v>
      </c>
      <c r="O583" s="91"/>
      <c r="P583" s="244">
        <f>O583*H583</f>
        <v>0</v>
      </c>
      <c r="Q583" s="244">
        <v>0</v>
      </c>
      <c r="R583" s="244">
        <f>Q583*H583</f>
        <v>0</v>
      </c>
      <c r="S583" s="244">
        <v>0</v>
      </c>
      <c r="T583" s="245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46" t="s">
        <v>153</v>
      </c>
      <c r="AT583" s="246" t="s">
        <v>128</v>
      </c>
      <c r="AU583" s="246" t="s">
        <v>84</v>
      </c>
      <c r="AY583" s="17" t="s">
        <v>125</v>
      </c>
      <c r="BE583" s="247">
        <f>IF(N583="základní",J583,0)</f>
        <v>0</v>
      </c>
      <c r="BF583" s="247">
        <f>IF(N583="snížená",J583,0)</f>
        <v>0</v>
      </c>
      <c r="BG583" s="247">
        <f>IF(N583="zákl. přenesená",J583,0)</f>
        <v>0</v>
      </c>
      <c r="BH583" s="247">
        <f>IF(N583="sníž. přenesená",J583,0)</f>
        <v>0</v>
      </c>
      <c r="BI583" s="247">
        <f>IF(N583="nulová",J583,0)</f>
        <v>0</v>
      </c>
      <c r="BJ583" s="17" t="s">
        <v>82</v>
      </c>
      <c r="BK583" s="247">
        <f>ROUND(I583*H583,2)</f>
        <v>0</v>
      </c>
      <c r="BL583" s="17" t="s">
        <v>153</v>
      </c>
      <c r="BM583" s="246" t="s">
        <v>1316</v>
      </c>
    </row>
    <row r="584" s="2" customFormat="1">
      <c r="A584" s="38"/>
      <c r="B584" s="39"/>
      <c r="C584" s="40"/>
      <c r="D584" s="248" t="s">
        <v>135</v>
      </c>
      <c r="E584" s="40"/>
      <c r="F584" s="249" t="s">
        <v>1317</v>
      </c>
      <c r="G584" s="40"/>
      <c r="H584" s="40"/>
      <c r="I584" s="144"/>
      <c r="J584" s="40"/>
      <c r="K584" s="40"/>
      <c r="L584" s="44"/>
      <c r="M584" s="275"/>
      <c r="N584" s="276"/>
      <c r="O584" s="277"/>
      <c r="P584" s="277"/>
      <c r="Q584" s="277"/>
      <c r="R584" s="277"/>
      <c r="S584" s="277"/>
      <c r="T584" s="27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T584" s="17" t="s">
        <v>135</v>
      </c>
      <c r="AU584" s="17" t="s">
        <v>84</v>
      </c>
    </row>
    <row r="585" s="2" customFormat="1" ht="6.96" customHeight="1">
      <c r="A585" s="38"/>
      <c r="B585" s="66"/>
      <c r="C585" s="67"/>
      <c r="D585" s="67"/>
      <c r="E585" s="67"/>
      <c r="F585" s="67"/>
      <c r="G585" s="67"/>
      <c r="H585" s="67"/>
      <c r="I585" s="183"/>
      <c r="J585" s="67"/>
      <c r="K585" s="67"/>
      <c r="L585" s="44"/>
      <c r="M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</row>
  </sheetData>
  <sheetProtection sheet="1" autoFilter="0" formatColumns="0" formatRows="0" objects="1" scenarios="1" spinCount="100000" saltValue="N2qCF+W2NaqWCfgat3MMMMfI8RZDw5/whoeZIpek3npdcwpAeswI3PsPYzNjo6JV04wzMIjPl/ybttVePT2Gjw==" hashValue="rkaJlFe3XMOn6mXbS+Ei7pSiCSUmgeQjk8LmpVX9RXhcAPFO5TZIqdj5KruU5obzPhZVzxDaWyLcrTe2zlH4EA==" algorithmName="SHA-512" password="CC35"/>
  <autoFilter ref="C122:K58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="1" customFormat="1" ht="24.96" customHeight="1">
      <c r="B4" s="20"/>
      <c r="D4" s="140" t="s">
        <v>94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Jaselská, č. akce 999809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95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1318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28. 11. 2019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26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26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33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34</v>
      </c>
      <c r="E30" s="38"/>
      <c r="F30" s="38"/>
      <c r="G30" s="38"/>
      <c r="H30" s="38"/>
      <c r="I30" s="144"/>
      <c r="J30" s="157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36</v>
      </c>
      <c r="G32" s="38"/>
      <c r="H32" s="38"/>
      <c r="I32" s="159" t="s">
        <v>35</v>
      </c>
      <c r="J32" s="158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38</v>
      </c>
      <c r="E33" s="142" t="s">
        <v>39</v>
      </c>
      <c r="F33" s="161">
        <f>ROUND((SUM(BE122:BE187)),  2)</f>
        <v>0</v>
      </c>
      <c r="G33" s="38"/>
      <c r="H33" s="38"/>
      <c r="I33" s="162">
        <v>0.20999999999999999</v>
      </c>
      <c r="J33" s="161">
        <f>ROUND(((SUM(BE122:BE187))*I33),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40</v>
      </c>
      <c r="F34" s="161">
        <f>ROUND((SUM(BF122:BF187)),  2)</f>
        <v>0</v>
      </c>
      <c r="G34" s="38"/>
      <c r="H34" s="38"/>
      <c r="I34" s="162">
        <v>0.14999999999999999</v>
      </c>
      <c r="J34" s="161">
        <f>ROUND(((SUM(BF122:BF187))*I34),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41</v>
      </c>
      <c r="F35" s="161">
        <f>ROUND((SUM(BG122:BG187)),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42</v>
      </c>
      <c r="F36" s="161">
        <f>ROUND((SUM(BH122:BH187)),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43</v>
      </c>
      <c r="F37" s="161">
        <f>ROUND((SUM(BI122:BI187)),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51</v>
      </c>
      <c r="E65" s="179"/>
      <c r="F65" s="179"/>
      <c r="G65" s="171" t="s">
        <v>52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Jaselská, č. akce 999809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03 - Sanace zemní pláně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Praha 6</v>
      </c>
      <c r="G89" s="40"/>
      <c r="H89" s="40"/>
      <c r="I89" s="147" t="s">
        <v>22</v>
      </c>
      <c r="J89" s="79" t="str">
        <f>IF(J12="","",J12)</f>
        <v>28. 11. 2019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98</v>
      </c>
      <c r="D94" s="189"/>
      <c r="E94" s="189"/>
      <c r="F94" s="189"/>
      <c r="G94" s="189"/>
      <c r="H94" s="189"/>
      <c r="I94" s="190"/>
      <c r="J94" s="191" t="s">
        <v>99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100</v>
      </c>
      <c r="D96" s="40"/>
      <c r="E96" s="40"/>
      <c r="F96" s="40"/>
      <c r="G96" s="40"/>
      <c r="H96" s="40"/>
      <c r="I96" s="144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="9" customFormat="1" ht="24.96" customHeight="1">
      <c r="A97" s="9"/>
      <c r="B97" s="193"/>
      <c r="C97" s="194"/>
      <c r="D97" s="195" t="s">
        <v>232</v>
      </c>
      <c r="E97" s="196"/>
      <c r="F97" s="196"/>
      <c r="G97" s="196"/>
      <c r="H97" s="196"/>
      <c r="I97" s="197"/>
      <c r="J97" s="198">
        <f>J123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848</v>
      </c>
      <c r="E98" s="203"/>
      <c r="F98" s="203"/>
      <c r="G98" s="203"/>
      <c r="H98" s="203"/>
      <c r="I98" s="204"/>
      <c r="J98" s="205">
        <f>J124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234</v>
      </c>
      <c r="E99" s="203"/>
      <c r="F99" s="203"/>
      <c r="G99" s="203"/>
      <c r="H99" s="203"/>
      <c r="I99" s="204"/>
      <c r="J99" s="205">
        <f>J147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236</v>
      </c>
      <c r="E100" s="203"/>
      <c r="F100" s="203"/>
      <c r="G100" s="203"/>
      <c r="H100" s="203"/>
      <c r="I100" s="204"/>
      <c r="J100" s="205">
        <f>J154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237</v>
      </c>
      <c r="E101" s="203"/>
      <c r="F101" s="203"/>
      <c r="G101" s="203"/>
      <c r="H101" s="203"/>
      <c r="I101" s="204"/>
      <c r="J101" s="205">
        <f>J165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238</v>
      </c>
      <c r="E102" s="203"/>
      <c r="F102" s="203"/>
      <c r="G102" s="203"/>
      <c r="H102" s="203"/>
      <c r="I102" s="204"/>
      <c r="J102" s="205">
        <f>J185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14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18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18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110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87" t="str">
        <f>E7</f>
        <v>Jaselská, č. akce 999809</v>
      </c>
      <c r="F112" s="32"/>
      <c r="G112" s="32"/>
      <c r="H112" s="32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95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03 - Sanace zemní pláně</v>
      </c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Praha 6</v>
      </c>
      <c r="G116" s="40"/>
      <c r="H116" s="40"/>
      <c r="I116" s="147" t="s">
        <v>22</v>
      </c>
      <c r="J116" s="79" t="str">
        <f>IF(J12="","",J12)</f>
        <v>28. 11. 2019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147" t="s">
        <v>30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147" t="s">
        <v>32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207"/>
      <c r="B121" s="208"/>
      <c r="C121" s="209" t="s">
        <v>111</v>
      </c>
      <c r="D121" s="210" t="s">
        <v>59</v>
      </c>
      <c r="E121" s="210" t="s">
        <v>55</v>
      </c>
      <c r="F121" s="210" t="s">
        <v>56</v>
      </c>
      <c r="G121" s="210" t="s">
        <v>112</v>
      </c>
      <c r="H121" s="210" t="s">
        <v>113</v>
      </c>
      <c r="I121" s="211" t="s">
        <v>114</v>
      </c>
      <c r="J121" s="210" t="s">
        <v>99</v>
      </c>
      <c r="K121" s="212" t="s">
        <v>115</v>
      </c>
      <c r="L121" s="213"/>
      <c r="M121" s="100" t="s">
        <v>1</v>
      </c>
      <c r="N121" s="101" t="s">
        <v>38</v>
      </c>
      <c r="O121" s="101" t="s">
        <v>116</v>
      </c>
      <c r="P121" s="101" t="s">
        <v>117</v>
      </c>
      <c r="Q121" s="101" t="s">
        <v>118</v>
      </c>
      <c r="R121" s="101" t="s">
        <v>119</v>
      </c>
      <c r="S121" s="101" t="s">
        <v>120</v>
      </c>
      <c r="T121" s="102" t="s">
        <v>121</v>
      </c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</row>
    <row r="122" s="2" customFormat="1" ht="22.8" customHeight="1">
      <c r="A122" s="38"/>
      <c r="B122" s="39"/>
      <c r="C122" s="107" t="s">
        <v>122</v>
      </c>
      <c r="D122" s="40"/>
      <c r="E122" s="40"/>
      <c r="F122" s="40"/>
      <c r="G122" s="40"/>
      <c r="H122" s="40"/>
      <c r="I122" s="144"/>
      <c r="J122" s="214">
        <f>BK122</f>
        <v>0</v>
      </c>
      <c r="K122" s="40"/>
      <c r="L122" s="44"/>
      <c r="M122" s="103"/>
      <c r="N122" s="215"/>
      <c r="O122" s="104"/>
      <c r="P122" s="216">
        <f>P123</f>
        <v>0</v>
      </c>
      <c r="Q122" s="104"/>
      <c r="R122" s="216">
        <f>R123</f>
        <v>2.1664400000000001</v>
      </c>
      <c r="S122" s="104"/>
      <c r="T122" s="217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73</v>
      </c>
      <c r="AU122" s="17" t="s">
        <v>101</v>
      </c>
      <c r="BK122" s="218">
        <f>BK123</f>
        <v>0</v>
      </c>
    </row>
    <row r="123" s="12" customFormat="1" ht="25.92" customHeight="1">
      <c r="A123" s="12"/>
      <c r="B123" s="219"/>
      <c r="C123" s="220"/>
      <c r="D123" s="221" t="s">
        <v>73</v>
      </c>
      <c r="E123" s="222" t="s">
        <v>240</v>
      </c>
      <c r="F123" s="222" t="s">
        <v>241</v>
      </c>
      <c r="G123" s="220"/>
      <c r="H123" s="220"/>
      <c r="I123" s="223"/>
      <c r="J123" s="224">
        <f>BK123</f>
        <v>0</v>
      </c>
      <c r="K123" s="220"/>
      <c r="L123" s="225"/>
      <c r="M123" s="226"/>
      <c r="N123" s="227"/>
      <c r="O123" s="227"/>
      <c r="P123" s="228">
        <f>P124+P147+P154+P165+P185</f>
        <v>0</v>
      </c>
      <c r="Q123" s="227"/>
      <c r="R123" s="228">
        <f>R124+R147+R154+R165+R185</f>
        <v>2.1664400000000001</v>
      </c>
      <c r="S123" s="227"/>
      <c r="T123" s="229">
        <f>T124+T147+T154+T165+T185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82</v>
      </c>
      <c r="AT123" s="231" t="s">
        <v>73</v>
      </c>
      <c r="AU123" s="231" t="s">
        <v>74</v>
      </c>
      <c r="AY123" s="230" t="s">
        <v>125</v>
      </c>
      <c r="BK123" s="232">
        <f>BK124+BK147+BK154+BK165+BK185</f>
        <v>0</v>
      </c>
    </row>
    <row r="124" s="12" customFormat="1" ht="22.8" customHeight="1">
      <c r="A124" s="12"/>
      <c r="B124" s="219"/>
      <c r="C124" s="220"/>
      <c r="D124" s="221" t="s">
        <v>73</v>
      </c>
      <c r="E124" s="233" t="s">
        <v>82</v>
      </c>
      <c r="F124" s="233" t="s">
        <v>854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SUM(P125:P146)</f>
        <v>0</v>
      </c>
      <c r="Q124" s="227"/>
      <c r="R124" s="228">
        <f>SUM(R125:R146)</f>
        <v>0</v>
      </c>
      <c r="S124" s="227"/>
      <c r="T124" s="229">
        <f>SUM(T125:T146)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82</v>
      </c>
      <c r="AT124" s="231" t="s">
        <v>73</v>
      </c>
      <c r="AU124" s="231" t="s">
        <v>82</v>
      </c>
      <c r="AY124" s="230" t="s">
        <v>125</v>
      </c>
      <c r="BK124" s="232">
        <f>SUM(BK125:BK146)</f>
        <v>0</v>
      </c>
    </row>
    <row r="125" s="2" customFormat="1" ht="21.75" customHeight="1">
      <c r="A125" s="38"/>
      <c r="B125" s="39"/>
      <c r="C125" s="235" t="s">
        <v>82</v>
      </c>
      <c r="D125" s="235" t="s">
        <v>128</v>
      </c>
      <c r="E125" s="236" t="s">
        <v>1319</v>
      </c>
      <c r="F125" s="237" t="s">
        <v>1320</v>
      </c>
      <c r="G125" s="238" t="s">
        <v>303</v>
      </c>
      <c r="H125" s="239">
        <v>792.60000000000002</v>
      </c>
      <c r="I125" s="240"/>
      <c r="J125" s="241">
        <f>ROUND(I125*H125,2)</f>
        <v>0</v>
      </c>
      <c r="K125" s="237" t="s">
        <v>132</v>
      </c>
      <c r="L125" s="44"/>
      <c r="M125" s="242" t="s">
        <v>1</v>
      </c>
      <c r="N125" s="243" t="s">
        <v>39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153</v>
      </c>
      <c r="AT125" s="246" t="s">
        <v>128</v>
      </c>
      <c r="AU125" s="246" t="s">
        <v>84</v>
      </c>
      <c r="AY125" s="17" t="s">
        <v>125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82</v>
      </c>
      <c r="BK125" s="247">
        <f>ROUND(I125*H125,2)</f>
        <v>0</v>
      </c>
      <c r="BL125" s="17" t="s">
        <v>153</v>
      </c>
      <c r="BM125" s="246" t="s">
        <v>1321</v>
      </c>
    </row>
    <row r="126" s="2" customFormat="1">
      <c r="A126" s="38"/>
      <c r="B126" s="39"/>
      <c r="C126" s="40"/>
      <c r="D126" s="248" t="s">
        <v>135</v>
      </c>
      <c r="E126" s="40"/>
      <c r="F126" s="249" t="s">
        <v>1322</v>
      </c>
      <c r="G126" s="40"/>
      <c r="H126" s="40"/>
      <c r="I126" s="144"/>
      <c r="J126" s="40"/>
      <c r="K126" s="40"/>
      <c r="L126" s="44"/>
      <c r="M126" s="250"/>
      <c r="N126" s="25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135</v>
      </c>
      <c r="AU126" s="17" t="s">
        <v>84</v>
      </c>
    </row>
    <row r="127" s="13" customFormat="1">
      <c r="A127" s="13"/>
      <c r="B127" s="253"/>
      <c r="C127" s="254"/>
      <c r="D127" s="248" t="s">
        <v>138</v>
      </c>
      <c r="E127" s="255" t="s">
        <v>1</v>
      </c>
      <c r="F127" s="256" t="s">
        <v>1323</v>
      </c>
      <c r="G127" s="254"/>
      <c r="H127" s="257">
        <v>631.5</v>
      </c>
      <c r="I127" s="258"/>
      <c r="J127" s="254"/>
      <c r="K127" s="254"/>
      <c r="L127" s="259"/>
      <c r="M127" s="260"/>
      <c r="N127" s="261"/>
      <c r="O127" s="261"/>
      <c r="P127" s="261"/>
      <c r="Q127" s="261"/>
      <c r="R127" s="261"/>
      <c r="S127" s="261"/>
      <c r="T127" s="26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3" t="s">
        <v>138</v>
      </c>
      <c r="AU127" s="263" t="s">
        <v>84</v>
      </c>
      <c r="AV127" s="13" t="s">
        <v>84</v>
      </c>
      <c r="AW127" s="13" t="s">
        <v>31</v>
      </c>
      <c r="AX127" s="13" t="s">
        <v>74</v>
      </c>
      <c r="AY127" s="263" t="s">
        <v>125</v>
      </c>
    </row>
    <row r="128" s="13" customFormat="1">
      <c r="A128" s="13"/>
      <c r="B128" s="253"/>
      <c r="C128" s="254"/>
      <c r="D128" s="248" t="s">
        <v>138</v>
      </c>
      <c r="E128" s="255" t="s">
        <v>1</v>
      </c>
      <c r="F128" s="256" t="s">
        <v>1324</v>
      </c>
      <c r="G128" s="254"/>
      <c r="H128" s="257">
        <v>161.09999999999999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3" t="s">
        <v>138</v>
      </c>
      <c r="AU128" s="263" t="s">
        <v>84</v>
      </c>
      <c r="AV128" s="13" t="s">
        <v>84</v>
      </c>
      <c r="AW128" s="13" t="s">
        <v>31</v>
      </c>
      <c r="AX128" s="13" t="s">
        <v>74</v>
      </c>
      <c r="AY128" s="263" t="s">
        <v>125</v>
      </c>
    </row>
    <row r="129" s="14" customFormat="1">
      <c r="A129" s="14"/>
      <c r="B129" s="264"/>
      <c r="C129" s="265"/>
      <c r="D129" s="248" t="s">
        <v>138</v>
      </c>
      <c r="E129" s="266" t="s">
        <v>1</v>
      </c>
      <c r="F129" s="267" t="s">
        <v>152</v>
      </c>
      <c r="G129" s="265"/>
      <c r="H129" s="268">
        <v>792.60000000000002</v>
      </c>
      <c r="I129" s="269"/>
      <c r="J129" s="265"/>
      <c r="K129" s="265"/>
      <c r="L129" s="270"/>
      <c r="M129" s="271"/>
      <c r="N129" s="272"/>
      <c r="O129" s="272"/>
      <c r="P129" s="272"/>
      <c r="Q129" s="272"/>
      <c r="R129" s="272"/>
      <c r="S129" s="272"/>
      <c r="T129" s="27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4" t="s">
        <v>138</v>
      </c>
      <c r="AU129" s="274" t="s">
        <v>84</v>
      </c>
      <c r="AV129" s="14" t="s">
        <v>153</v>
      </c>
      <c r="AW129" s="14" t="s">
        <v>31</v>
      </c>
      <c r="AX129" s="14" t="s">
        <v>82</v>
      </c>
      <c r="AY129" s="274" t="s">
        <v>125</v>
      </c>
    </row>
    <row r="130" s="2" customFormat="1" ht="16.5" customHeight="1">
      <c r="A130" s="38"/>
      <c r="B130" s="39"/>
      <c r="C130" s="235" t="s">
        <v>84</v>
      </c>
      <c r="D130" s="235" t="s">
        <v>128</v>
      </c>
      <c r="E130" s="236" t="s">
        <v>308</v>
      </c>
      <c r="F130" s="237" t="s">
        <v>309</v>
      </c>
      <c r="G130" s="238" t="s">
        <v>303</v>
      </c>
      <c r="H130" s="239">
        <v>792.60000000000002</v>
      </c>
      <c r="I130" s="240"/>
      <c r="J130" s="241">
        <f>ROUND(I130*H130,2)</f>
        <v>0</v>
      </c>
      <c r="K130" s="237" t="s">
        <v>132</v>
      </c>
      <c r="L130" s="44"/>
      <c r="M130" s="242" t="s">
        <v>1</v>
      </c>
      <c r="N130" s="243" t="s">
        <v>39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153</v>
      </c>
      <c r="AT130" s="246" t="s">
        <v>128</v>
      </c>
      <c r="AU130" s="246" t="s">
        <v>84</v>
      </c>
      <c r="AY130" s="17" t="s">
        <v>125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82</v>
      </c>
      <c r="BK130" s="247">
        <f>ROUND(I130*H130,2)</f>
        <v>0</v>
      </c>
      <c r="BL130" s="17" t="s">
        <v>153</v>
      </c>
      <c r="BM130" s="246" t="s">
        <v>1325</v>
      </c>
    </row>
    <row r="131" s="2" customFormat="1">
      <c r="A131" s="38"/>
      <c r="B131" s="39"/>
      <c r="C131" s="40"/>
      <c r="D131" s="248" t="s">
        <v>135</v>
      </c>
      <c r="E131" s="40"/>
      <c r="F131" s="249" t="s">
        <v>311</v>
      </c>
      <c r="G131" s="40"/>
      <c r="H131" s="40"/>
      <c r="I131" s="144"/>
      <c r="J131" s="40"/>
      <c r="K131" s="40"/>
      <c r="L131" s="44"/>
      <c r="M131" s="250"/>
      <c r="N131" s="25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135</v>
      </c>
      <c r="AU131" s="17" t="s">
        <v>84</v>
      </c>
    </row>
    <row r="132" s="13" customFormat="1">
      <c r="A132" s="13"/>
      <c r="B132" s="253"/>
      <c r="C132" s="254"/>
      <c r="D132" s="248" t="s">
        <v>138</v>
      </c>
      <c r="E132" s="255" t="s">
        <v>1</v>
      </c>
      <c r="F132" s="256" t="s">
        <v>1326</v>
      </c>
      <c r="G132" s="254"/>
      <c r="H132" s="257">
        <v>792.60000000000002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3" t="s">
        <v>138</v>
      </c>
      <c r="AU132" s="263" t="s">
        <v>84</v>
      </c>
      <c r="AV132" s="13" t="s">
        <v>84</v>
      </c>
      <c r="AW132" s="13" t="s">
        <v>31</v>
      </c>
      <c r="AX132" s="13" t="s">
        <v>82</v>
      </c>
      <c r="AY132" s="263" t="s">
        <v>125</v>
      </c>
    </row>
    <row r="133" s="2" customFormat="1" ht="21.75" customHeight="1">
      <c r="A133" s="38"/>
      <c r="B133" s="39"/>
      <c r="C133" s="235" t="s">
        <v>145</v>
      </c>
      <c r="D133" s="235" t="s">
        <v>128</v>
      </c>
      <c r="E133" s="236" t="s">
        <v>313</v>
      </c>
      <c r="F133" s="237" t="s">
        <v>314</v>
      </c>
      <c r="G133" s="238" t="s">
        <v>303</v>
      </c>
      <c r="H133" s="239">
        <v>792.60000000000002</v>
      </c>
      <c r="I133" s="240"/>
      <c r="J133" s="241">
        <f>ROUND(I133*H133,2)</f>
        <v>0</v>
      </c>
      <c r="K133" s="237" t="s">
        <v>132</v>
      </c>
      <c r="L133" s="44"/>
      <c r="M133" s="242" t="s">
        <v>1</v>
      </c>
      <c r="N133" s="243" t="s">
        <v>39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153</v>
      </c>
      <c r="AT133" s="246" t="s">
        <v>128</v>
      </c>
      <c r="AU133" s="246" t="s">
        <v>84</v>
      </c>
      <c r="AY133" s="17" t="s">
        <v>125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82</v>
      </c>
      <c r="BK133" s="247">
        <f>ROUND(I133*H133,2)</f>
        <v>0</v>
      </c>
      <c r="BL133" s="17" t="s">
        <v>153</v>
      </c>
      <c r="BM133" s="246" t="s">
        <v>1327</v>
      </c>
    </row>
    <row r="134" s="2" customFormat="1">
      <c r="A134" s="38"/>
      <c r="B134" s="39"/>
      <c r="C134" s="40"/>
      <c r="D134" s="248" t="s">
        <v>135</v>
      </c>
      <c r="E134" s="40"/>
      <c r="F134" s="249" t="s">
        <v>316</v>
      </c>
      <c r="G134" s="40"/>
      <c r="H134" s="40"/>
      <c r="I134" s="144"/>
      <c r="J134" s="40"/>
      <c r="K134" s="40"/>
      <c r="L134" s="44"/>
      <c r="M134" s="250"/>
      <c r="N134" s="251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135</v>
      </c>
      <c r="AU134" s="17" t="s">
        <v>84</v>
      </c>
    </row>
    <row r="135" s="2" customFormat="1">
      <c r="A135" s="38"/>
      <c r="B135" s="39"/>
      <c r="C135" s="40"/>
      <c r="D135" s="248" t="s">
        <v>136</v>
      </c>
      <c r="E135" s="40"/>
      <c r="F135" s="252" t="s">
        <v>1328</v>
      </c>
      <c r="G135" s="40"/>
      <c r="H135" s="40"/>
      <c r="I135" s="144"/>
      <c r="J135" s="40"/>
      <c r="K135" s="40"/>
      <c r="L135" s="44"/>
      <c r="M135" s="250"/>
      <c r="N135" s="25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136</v>
      </c>
      <c r="AU135" s="17" t="s">
        <v>84</v>
      </c>
    </row>
    <row r="136" s="13" customFormat="1">
      <c r="A136" s="13"/>
      <c r="B136" s="253"/>
      <c r="C136" s="254"/>
      <c r="D136" s="248" t="s">
        <v>138</v>
      </c>
      <c r="E136" s="255" t="s">
        <v>1</v>
      </c>
      <c r="F136" s="256" t="s">
        <v>1323</v>
      </c>
      <c r="G136" s="254"/>
      <c r="H136" s="257">
        <v>631.5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3" t="s">
        <v>138</v>
      </c>
      <c r="AU136" s="263" t="s">
        <v>84</v>
      </c>
      <c r="AV136" s="13" t="s">
        <v>84</v>
      </c>
      <c r="AW136" s="13" t="s">
        <v>31</v>
      </c>
      <c r="AX136" s="13" t="s">
        <v>74</v>
      </c>
      <c r="AY136" s="263" t="s">
        <v>125</v>
      </c>
    </row>
    <row r="137" s="13" customFormat="1">
      <c r="A137" s="13"/>
      <c r="B137" s="253"/>
      <c r="C137" s="254"/>
      <c r="D137" s="248" t="s">
        <v>138</v>
      </c>
      <c r="E137" s="255" t="s">
        <v>1</v>
      </c>
      <c r="F137" s="256" t="s">
        <v>1324</v>
      </c>
      <c r="G137" s="254"/>
      <c r="H137" s="257">
        <v>161.09999999999999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3" t="s">
        <v>138</v>
      </c>
      <c r="AU137" s="263" t="s">
        <v>84</v>
      </c>
      <c r="AV137" s="13" t="s">
        <v>84</v>
      </c>
      <c r="AW137" s="13" t="s">
        <v>31</v>
      </c>
      <c r="AX137" s="13" t="s">
        <v>74</v>
      </c>
      <c r="AY137" s="263" t="s">
        <v>125</v>
      </c>
    </row>
    <row r="138" s="14" customFormat="1">
      <c r="A138" s="14"/>
      <c r="B138" s="264"/>
      <c r="C138" s="265"/>
      <c r="D138" s="248" t="s">
        <v>138</v>
      </c>
      <c r="E138" s="266" t="s">
        <v>1</v>
      </c>
      <c r="F138" s="267" t="s">
        <v>152</v>
      </c>
      <c r="G138" s="265"/>
      <c r="H138" s="268">
        <v>792.60000000000002</v>
      </c>
      <c r="I138" s="269"/>
      <c r="J138" s="265"/>
      <c r="K138" s="265"/>
      <c r="L138" s="270"/>
      <c r="M138" s="271"/>
      <c r="N138" s="272"/>
      <c r="O138" s="272"/>
      <c r="P138" s="272"/>
      <c r="Q138" s="272"/>
      <c r="R138" s="272"/>
      <c r="S138" s="272"/>
      <c r="T138" s="27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4" t="s">
        <v>138</v>
      </c>
      <c r="AU138" s="274" t="s">
        <v>84</v>
      </c>
      <c r="AV138" s="14" t="s">
        <v>153</v>
      </c>
      <c r="AW138" s="14" t="s">
        <v>31</v>
      </c>
      <c r="AX138" s="14" t="s">
        <v>82</v>
      </c>
      <c r="AY138" s="274" t="s">
        <v>125</v>
      </c>
    </row>
    <row r="139" s="2" customFormat="1" ht="21.75" customHeight="1">
      <c r="A139" s="38"/>
      <c r="B139" s="39"/>
      <c r="C139" s="235" t="s">
        <v>153</v>
      </c>
      <c r="D139" s="235" t="s">
        <v>128</v>
      </c>
      <c r="E139" s="236" t="s">
        <v>319</v>
      </c>
      <c r="F139" s="237" t="s">
        <v>320</v>
      </c>
      <c r="G139" s="238" t="s">
        <v>303</v>
      </c>
      <c r="H139" s="239">
        <v>7133.3999999999996</v>
      </c>
      <c r="I139" s="240"/>
      <c r="J139" s="241">
        <f>ROUND(I139*H139,2)</f>
        <v>0</v>
      </c>
      <c r="K139" s="237" t="s">
        <v>132</v>
      </c>
      <c r="L139" s="44"/>
      <c r="M139" s="242" t="s">
        <v>1</v>
      </c>
      <c r="N139" s="243" t="s">
        <v>39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153</v>
      </c>
      <c r="AT139" s="246" t="s">
        <v>128</v>
      </c>
      <c r="AU139" s="246" t="s">
        <v>84</v>
      </c>
      <c r="AY139" s="17" t="s">
        <v>125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82</v>
      </c>
      <c r="BK139" s="247">
        <f>ROUND(I139*H139,2)</f>
        <v>0</v>
      </c>
      <c r="BL139" s="17" t="s">
        <v>153</v>
      </c>
      <c r="BM139" s="246" t="s">
        <v>1329</v>
      </c>
    </row>
    <row r="140" s="2" customFormat="1">
      <c r="A140" s="38"/>
      <c r="B140" s="39"/>
      <c r="C140" s="40"/>
      <c r="D140" s="248" t="s">
        <v>135</v>
      </c>
      <c r="E140" s="40"/>
      <c r="F140" s="249" t="s">
        <v>322</v>
      </c>
      <c r="G140" s="40"/>
      <c r="H140" s="40"/>
      <c r="I140" s="144"/>
      <c r="J140" s="40"/>
      <c r="K140" s="40"/>
      <c r="L140" s="44"/>
      <c r="M140" s="250"/>
      <c r="N140" s="251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135</v>
      </c>
      <c r="AU140" s="17" t="s">
        <v>84</v>
      </c>
    </row>
    <row r="141" s="13" customFormat="1">
      <c r="A141" s="13"/>
      <c r="B141" s="253"/>
      <c r="C141" s="254"/>
      <c r="D141" s="248" t="s">
        <v>138</v>
      </c>
      <c r="E141" s="255" t="s">
        <v>1</v>
      </c>
      <c r="F141" s="256" t="s">
        <v>1330</v>
      </c>
      <c r="G141" s="254"/>
      <c r="H141" s="257">
        <v>7133.3999999999996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3" t="s">
        <v>138</v>
      </c>
      <c r="AU141" s="263" t="s">
        <v>84</v>
      </c>
      <c r="AV141" s="13" t="s">
        <v>84</v>
      </c>
      <c r="AW141" s="13" t="s">
        <v>31</v>
      </c>
      <c r="AX141" s="13" t="s">
        <v>82</v>
      </c>
      <c r="AY141" s="263" t="s">
        <v>125</v>
      </c>
    </row>
    <row r="142" s="2" customFormat="1" ht="16.5" customHeight="1">
      <c r="A142" s="38"/>
      <c r="B142" s="39"/>
      <c r="C142" s="235" t="s">
        <v>124</v>
      </c>
      <c r="D142" s="235" t="s">
        <v>128</v>
      </c>
      <c r="E142" s="236" t="s">
        <v>404</v>
      </c>
      <c r="F142" s="237" t="s">
        <v>405</v>
      </c>
      <c r="G142" s="238" t="s">
        <v>245</v>
      </c>
      <c r="H142" s="239">
        <v>2642</v>
      </c>
      <c r="I142" s="240"/>
      <c r="J142" s="241">
        <f>ROUND(I142*H142,2)</f>
        <v>0</v>
      </c>
      <c r="K142" s="237" t="s">
        <v>132</v>
      </c>
      <c r="L142" s="44"/>
      <c r="M142" s="242" t="s">
        <v>1</v>
      </c>
      <c r="N142" s="243" t="s">
        <v>39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153</v>
      </c>
      <c r="AT142" s="246" t="s">
        <v>128</v>
      </c>
      <c r="AU142" s="246" t="s">
        <v>84</v>
      </c>
      <c r="AY142" s="17" t="s">
        <v>125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82</v>
      </c>
      <c r="BK142" s="247">
        <f>ROUND(I142*H142,2)</f>
        <v>0</v>
      </c>
      <c r="BL142" s="17" t="s">
        <v>153</v>
      </c>
      <c r="BM142" s="246" t="s">
        <v>1331</v>
      </c>
    </row>
    <row r="143" s="2" customFormat="1">
      <c r="A143" s="38"/>
      <c r="B143" s="39"/>
      <c r="C143" s="40"/>
      <c r="D143" s="248" t="s">
        <v>135</v>
      </c>
      <c r="E143" s="40"/>
      <c r="F143" s="249" t="s">
        <v>407</v>
      </c>
      <c r="G143" s="40"/>
      <c r="H143" s="40"/>
      <c r="I143" s="144"/>
      <c r="J143" s="40"/>
      <c r="K143" s="40"/>
      <c r="L143" s="44"/>
      <c r="M143" s="250"/>
      <c r="N143" s="25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135</v>
      </c>
      <c r="AU143" s="17" t="s">
        <v>84</v>
      </c>
    </row>
    <row r="144" s="13" customFormat="1">
      <c r="A144" s="13"/>
      <c r="B144" s="253"/>
      <c r="C144" s="254"/>
      <c r="D144" s="248" t="s">
        <v>138</v>
      </c>
      <c r="E144" s="255" t="s">
        <v>1</v>
      </c>
      <c r="F144" s="256" t="s">
        <v>408</v>
      </c>
      <c r="G144" s="254"/>
      <c r="H144" s="257">
        <v>2105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3" t="s">
        <v>138</v>
      </c>
      <c r="AU144" s="263" t="s">
        <v>84</v>
      </c>
      <c r="AV144" s="13" t="s">
        <v>84</v>
      </c>
      <c r="AW144" s="13" t="s">
        <v>31</v>
      </c>
      <c r="AX144" s="13" t="s">
        <v>74</v>
      </c>
      <c r="AY144" s="263" t="s">
        <v>125</v>
      </c>
    </row>
    <row r="145" s="13" customFormat="1">
      <c r="A145" s="13"/>
      <c r="B145" s="253"/>
      <c r="C145" s="254"/>
      <c r="D145" s="248" t="s">
        <v>138</v>
      </c>
      <c r="E145" s="255" t="s">
        <v>1</v>
      </c>
      <c r="F145" s="256" t="s">
        <v>409</v>
      </c>
      <c r="G145" s="254"/>
      <c r="H145" s="257">
        <v>537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3" t="s">
        <v>138</v>
      </c>
      <c r="AU145" s="263" t="s">
        <v>84</v>
      </c>
      <c r="AV145" s="13" t="s">
        <v>84</v>
      </c>
      <c r="AW145" s="13" t="s">
        <v>31</v>
      </c>
      <c r="AX145" s="13" t="s">
        <v>74</v>
      </c>
      <c r="AY145" s="263" t="s">
        <v>125</v>
      </c>
    </row>
    <row r="146" s="14" customFormat="1">
      <c r="A146" s="14"/>
      <c r="B146" s="264"/>
      <c r="C146" s="265"/>
      <c r="D146" s="248" t="s">
        <v>138</v>
      </c>
      <c r="E146" s="266" t="s">
        <v>1</v>
      </c>
      <c r="F146" s="267" t="s">
        <v>152</v>
      </c>
      <c r="G146" s="265"/>
      <c r="H146" s="268">
        <v>2642</v>
      </c>
      <c r="I146" s="269"/>
      <c r="J146" s="265"/>
      <c r="K146" s="265"/>
      <c r="L146" s="270"/>
      <c r="M146" s="271"/>
      <c r="N146" s="272"/>
      <c r="O146" s="272"/>
      <c r="P146" s="272"/>
      <c r="Q146" s="272"/>
      <c r="R146" s="272"/>
      <c r="S146" s="272"/>
      <c r="T146" s="27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4" t="s">
        <v>138</v>
      </c>
      <c r="AU146" s="274" t="s">
        <v>84</v>
      </c>
      <c r="AV146" s="14" t="s">
        <v>153</v>
      </c>
      <c r="AW146" s="14" t="s">
        <v>31</v>
      </c>
      <c r="AX146" s="14" t="s">
        <v>82</v>
      </c>
      <c r="AY146" s="274" t="s">
        <v>125</v>
      </c>
    </row>
    <row r="147" s="12" customFormat="1" ht="22.8" customHeight="1">
      <c r="A147" s="12"/>
      <c r="B147" s="219"/>
      <c r="C147" s="220"/>
      <c r="D147" s="221" t="s">
        <v>73</v>
      </c>
      <c r="E147" s="233" t="s">
        <v>124</v>
      </c>
      <c r="F147" s="233" t="s">
        <v>414</v>
      </c>
      <c r="G147" s="220"/>
      <c r="H147" s="220"/>
      <c r="I147" s="223"/>
      <c r="J147" s="234">
        <f>BK147</f>
        <v>0</v>
      </c>
      <c r="K147" s="220"/>
      <c r="L147" s="225"/>
      <c r="M147" s="226"/>
      <c r="N147" s="227"/>
      <c r="O147" s="227"/>
      <c r="P147" s="228">
        <f>SUM(P148:P153)</f>
        <v>0</v>
      </c>
      <c r="Q147" s="227"/>
      <c r="R147" s="228">
        <f>SUM(R148:R153)</f>
        <v>0</v>
      </c>
      <c r="S147" s="227"/>
      <c r="T147" s="229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0" t="s">
        <v>82</v>
      </c>
      <c r="AT147" s="231" t="s">
        <v>73</v>
      </c>
      <c r="AU147" s="231" t="s">
        <v>82</v>
      </c>
      <c r="AY147" s="230" t="s">
        <v>125</v>
      </c>
      <c r="BK147" s="232">
        <f>SUM(BK148:BK153)</f>
        <v>0</v>
      </c>
    </row>
    <row r="148" s="2" customFormat="1" ht="16.5" customHeight="1">
      <c r="A148" s="38"/>
      <c r="B148" s="39"/>
      <c r="C148" s="235" t="s">
        <v>163</v>
      </c>
      <c r="D148" s="235" t="s">
        <v>128</v>
      </c>
      <c r="E148" s="236" t="s">
        <v>421</v>
      </c>
      <c r="F148" s="237" t="s">
        <v>422</v>
      </c>
      <c r="G148" s="238" t="s">
        <v>245</v>
      </c>
      <c r="H148" s="239">
        <v>5284</v>
      </c>
      <c r="I148" s="240"/>
      <c r="J148" s="241">
        <f>ROUND(I148*H148,2)</f>
        <v>0</v>
      </c>
      <c r="K148" s="237" t="s">
        <v>132</v>
      </c>
      <c r="L148" s="44"/>
      <c r="M148" s="242" t="s">
        <v>1</v>
      </c>
      <c r="N148" s="243" t="s">
        <v>39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153</v>
      </c>
      <c r="AT148" s="246" t="s">
        <v>128</v>
      </c>
      <c r="AU148" s="246" t="s">
        <v>84</v>
      </c>
      <c r="AY148" s="17" t="s">
        <v>125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82</v>
      </c>
      <c r="BK148" s="247">
        <f>ROUND(I148*H148,2)</f>
        <v>0</v>
      </c>
      <c r="BL148" s="17" t="s">
        <v>153</v>
      </c>
      <c r="BM148" s="246" t="s">
        <v>1332</v>
      </c>
    </row>
    <row r="149" s="2" customFormat="1">
      <c r="A149" s="38"/>
      <c r="B149" s="39"/>
      <c r="C149" s="40"/>
      <c r="D149" s="248" t="s">
        <v>135</v>
      </c>
      <c r="E149" s="40"/>
      <c r="F149" s="249" t="s">
        <v>424</v>
      </c>
      <c r="G149" s="40"/>
      <c r="H149" s="40"/>
      <c r="I149" s="144"/>
      <c r="J149" s="40"/>
      <c r="K149" s="40"/>
      <c r="L149" s="44"/>
      <c r="M149" s="250"/>
      <c r="N149" s="25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135</v>
      </c>
      <c r="AU149" s="17" t="s">
        <v>84</v>
      </c>
    </row>
    <row r="150" s="2" customFormat="1">
      <c r="A150" s="38"/>
      <c r="B150" s="39"/>
      <c r="C150" s="40"/>
      <c r="D150" s="248" t="s">
        <v>136</v>
      </c>
      <c r="E150" s="40"/>
      <c r="F150" s="252" t="s">
        <v>1333</v>
      </c>
      <c r="G150" s="40"/>
      <c r="H150" s="40"/>
      <c r="I150" s="144"/>
      <c r="J150" s="40"/>
      <c r="K150" s="40"/>
      <c r="L150" s="44"/>
      <c r="M150" s="250"/>
      <c r="N150" s="251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136</v>
      </c>
      <c r="AU150" s="17" t="s">
        <v>84</v>
      </c>
    </row>
    <row r="151" s="13" customFormat="1">
      <c r="A151" s="13"/>
      <c r="B151" s="253"/>
      <c r="C151" s="254"/>
      <c r="D151" s="248" t="s">
        <v>138</v>
      </c>
      <c r="E151" s="255" t="s">
        <v>1</v>
      </c>
      <c r="F151" s="256" t="s">
        <v>1334</v>
      </c>
      <c r="G151" s="254"/>
      <c r="H151" s="257">
        <v>4210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3" t="s">
        <v>138</v>
      </c>
      <c r="AU151" s="263" t="s">
        <v>84</v>
      </c>
      <c r="AV151" s="13" t="s">
        <v>84</v>
      </c>
      <c r="AW151" s="13" t="s">
        <v>31</v>
      </c>
      <c r="AX151" s="13" t="s">
        <v>74</v>
      </c>
      <c r="AY151" s="263" t="s">
        <v>125</v>
      </c>
    </row>
    <row r="152" s="13" customFormat="1">
      <c r="A152" s="13"/>
      <c r="B152" s="253"/>
      <c r="C152" s="254"/>
      <c r="D152" s="248" t="s">
        <v>138</v>
      </c>
      <c r="E152" s="255" t="s">
        <v>1</v>
      </c>
      <c r="F152" s="256" t="s">
        <v>1335</v>
      </c>
      <c r="G152" s="254"/>
      <c r="H152" s="257">
        <v>1074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3" t="s">
        <v>138</v>
      </c>
      <c r="AU152" s="263" t="s">
        <v>84</v>
      </c>
      <c r="AV152" s="13" t="s">
        <v>84</v>
      </c>
      <c r="AW152" s="13" t="s">
        <v>31</v>
      </c>
      <c r="AX152" s="13" t="s">
        <v>74</v>
      </c>
      <c r="AY152" s="263" t="s">
        <v>125</v>
      </c>
    </row>
    <row r="153" s="14" customFormat="1">
      <c r="A153" s="14"/>
      <c r="B153" s="264"/>
      <c r="C153" s="265"/>
      <c r="D153" s="248" t="s">
        <v>138</v>
      </c>
      <c r="E153" s="266" t="s">
        <v>1</v>
      </c>
      <c r="F153" s="267" t="s">
        <v>152</v>
      </c>
      <c r="G153" s="265"/>
      <c r="H153" s="268">
        <v>5284</v>
      </c>
      <c r="I153" s="269"/>
      <c r="J153" s="265"/>
      <c r="K153" s="265"/>
      <c r="L153" s="270"/>
      <c r="M153" s="271"/>
      <c r="N153" s="272"/>
      <c r="O153" s="272"/>
      <c r="P153" s="272"/>
      <c r="Q153" s="272"/>
      <c r="R153" s="272"/>
      <c r="S153" s="272"/>
      <c r="T153" s="27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4" t="s">
        <v>138</v>
      </c>
      <c r="AU153" s="274" t="s">
        <v>84</v>
      </c>
      <c r="AV153" s="14" t="s">
        <v>153</v>
      </c>
      <c r="AW153" s="14" t="s">
        <v>31</v>
      </c>
      <c r="AX153" s="14" t="s">
        <v>82</v>
      </c>
      <c r="AY153" s="274" t="s">
        <v>125</v>
      </c>
    </row>
    <row r="154" s="12" customFormat="1" ht="22.8" customHeight="1">
      <c r="A154" s="12"/>
      <c r="B154" s="219"/>
      <c r="C154" s="220"/>
      <c r="D154" s="221" t="s">
        <v>73</v>
      </c>
      <c r="E154" s="233" t="s">
        <v>177</v>
      </c>
      <c r="F154" s="233" t="s">
        <v>523</v>
      </c>
      <c r="G154" s="220"/>
      <c r="H154" s="220"/>
      <c r="I154" s="223"/>
      <c r="J154" s="234">
        <f>BK154</f>
        <v>0</v>
      </c>
      <c r="K154" s="220"/>
      <c r="L154" s="225"/>
      <c r="M154" s="226"/>
      <c r="N154" s="227"/>
      <c r="O154" s="227"/>
      <c r="P154" s="228">
        <f>SUM(P155:P164)</f>
        <v>0</v>
      </c>
      <c r="Q154" s="227"/>
      <c r="R154" s="228">
        <f>SUM(R155:R164)</f>
        <v>2.1664400000000001</v>
      </c>
      <c r="S154" s="227"/>
      <c r="T154" s="229">
        <f>SUM(T155:T164)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0" t="s">
        <v>82</v>
      </c>
      <c r="AT154" s="231" t="s">
        <v>73</v>
      </c>
      <c r="AU154" s="231" t="s">
        <v>82</v>
      </c>
      <c r="AY154" s="230" t="s">
        <v>125</v>
      </c>
      <c r="BK154" s="232">
        <f>SUM(BK155:BK164)</f>
        <v>0</v>
      </c>
    </row>
    <row r="155" s="2" customFormat="1" ht="21.75" customHeight="1">
      <c r="A155" s="38"/>
      <c r="B155" s="39"/>
      <c r="C155" s="235" t="s">
        <v>167</v>
      </c>
      <c r="D155" s="235" t="s">
        <v>128</v>
      </c>
      <c r="E155" s="236" t="s">
        <v>1336</v>
      </c>
      <c r="F155" s="237" t="s">
        <v>1337</v>
      </c>
      <c r="G155" s="238" t="s">
        <v>245</v>
      </c>
      <c r="H155" s="239">
        <v>2642</v>
      </c>
      <c r="I155" s="240"/>
      <c r="J155" s="241">
        <f>ROUND(I155*H155,2)</f>
        <v>0</v>
      </c>
      <c r="K155" s="237" t="s">
        <v>132</v>
      </c>
      <c r="L155" s="44"/>
      <c r="M155" s="242" t="s">
        <v>1</v>
      </c>
      <c r="N155" s="243" t="s">
        <v>39</v>
      </c>
      <c r="O155" s="91"/>
      <c r="P155" s="244">
        <f>O155*H155</f>
        <v>0</v>
      </c>
      <c r="Q155" s="244">
        <v>0.00035</v>
      </c>
      <c r="R155" s="244">
        <f>Q155*H155</f>
        <v>0.92469999999999997</v>
      </c>
      <c r="S155" s="244">
        <v>0</v>
      </c>
      <c r="T155" s="24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6" t="s">
        <v>153</v>
      </c>
      <c r="AT155" s="246" t="s">
        <v>128</v>
      </c>
      <c r="AU155" s="246" t="s">
        <v>84</v>
      </c>
      <c r="AY155" s="17" t="s">
        <v>125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7" t="s">
        <v>82</v>
      </c>
      <c r="BK155" s="247">
        <f>ROUND(I155*H155,2)</f>
        <v>0</v>
      </c>
      <c r="BL155" s="17" t="s">
        <v>153</v>
      </c>
      <c r="BM155" s="246" t="s">
        <v>1338</v>
      </c>
    </row>
    <row r="156" s="2" customFormat="1">
      <c r="A156" s="38"/>
      <c r="B156" s="39"/>
      <c r="C156" s="40"/>
      <c r="D156" s="248" t="s">
        <v>135</v>
      </c>
      <c r="E156" s="40"/>
      <c r="F156" s="249" t="s">
        <v>1339</v>
      </c>
      <c r="G156" s="40"/>
      <c r="H156" s="40"/>
      <c r="I156" s="144"/>
      <c r="J156" s="40"/>
      <c r="K156" s="40"/>
      <c r="L156" s="44"/>
      <c r="M156" s="250"/>
      <c r="N156" s="25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135</v>
      </c>
      <c r="AU156" s="17" t="s">
        <v>84</v>
      </c>
    </row>
    <row r="157" s="13" customFormat="1">
      <c r="A157" s="13"/>
      <c r="B157" s="253"/>
      <c r="C157" s="254"/>
      <c r="D157" s="248" t="s">
        <v>138</v>
      </c>
      <c r="E157" s="255" t="s">
        <v>1</v>
      </c>
      <c r="F157" s="256" t="s">
        <v>408</v>
      </c>
      <c r="G157" s="254"/>
      <c r="H157" s="257">
        <v>2105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3" t="s">
        <v>138</v>
      </c>
      <c r="AU157" s="263" t="s">
        <v>84</v>
      </c>
      <c r="AV157" s="13" t="s">
        <v>84</v>
      </c>
      <c r="AW157" s="13" t="s">
        <v>31</v>
      </c>
      <c r="AX157" s="13" t="s">
        <v>74</v>
      </c>
      <c r="AY157" s="263" t="s">
        <v>125</v>
      </c>
    </row>
    <row r="158" s="13" customFormat="1">
      <c r="A158" s="13"/>
      <c r="B158" s="253"/>
      <c r="C158" s="254"/>
      <c r="D158" s="248" t="s">
        <v>138</v>
      </c>
      <c r="E158" s="255" t="s">
        <v>1</v>
      </c>
      <c r="F158" s="256" t="s">
        <v>409</v>
      </c>
      <c r="G158" s="254"/>
      <c r="H158" s="257">
        <v>537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3" t="s">
        <v>138</v>
      </c>
      <c r="AU158" s="263" t="s">
        <v>84</v>
      </c>
      <c r="AV158" s="13" t="s">
        <v>84</v>
      </c>
      <c r="AW158" s="13" t="s">
        <v>31</v>
      </c>
      <c r="AX158" s="13" t="s">
        <v>74</v>
      </c>
      <c r="AY158" s="263" t="s">
        <v>125</v>
      </c>
    </row>
    <row r="159" s="14" customFormat="1">
      <c r="A159" s="14"/>
      <c r="B159" s="264"/>
      <c r="C159" s="265"/>
      <c r="D159" s="248" t="s">
        <v>138</v>
      </c>
      <c r="E159" s="266" t="s">
        <v>1</v>
      </c>
      <c r="F159" s="267" t="s">
        <v>152</v>
      </c>
      <c r="G159" s="265"/>
      <c r="H159" s="268">
        <v>2642</v>
      </c>
      <c r="I159" s="269"/>
      <c r="J159" s="265"/>
      <c r="K159" s="265"/>
      <c r="L159" s="270"/>
      <c r="M159" s="271"/>
      <c r="N159" s="272"/>
      <c r="O159" s="272"/>
      <c r="P159" s="272"/>
      <c r="Q159" s="272"/>
      <c r="R159" s="272"/>
      <c r="S159" s="272"/>
      <c r="T159" s="27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4" t="s">
        <v>138</v>
      </c>
      <c r="AU159" s="274" t="s">
        <v>84</v>
      </c>
      <c r="AV159" s="14" t="s">
        <v>153</v>
      </c>
      <c r="AW159" s="14" t="s">
        <v>31</v>
      </c>
      <c r="AX159" s="14" t="s">
        <v>82</v>
      </c>
      <c r="AY159" s="274" t="s">
        <v>125</v>
      </c>
    </row>
    <row r="160" s="2" customFormat="1" ht="21.75" customHeight="1">
      <c r="A160" s="38"/>
      <c r="B160" s="39"/>
      <c r="C160" s="235" t="s">
        <v>172</v>
      </c>
      <c r="D160" s="235" t="s">
        <v>128</v>
      </c>
      <c r="E160" s="236" t="s">
        <v>1340</v>
      </c>
      <c r="F160" s="237" t="s">
        <v>1341</v>
      </c>
      <c r="G160" s="238" t="s">
        <v>245</v>
      </c>
      <c r="H160" s="239">
        <v>2642</v>
      </c>
      <c r="I160" s="240"/>
      <c r="J160" s="241">
        <f>ROUND(I160*H160,2)</f>
        <v>0</v>
      </c>
      <c r="K160" s="237" t="s">
        <v>132</v>
      </c>
      <c r="L160" s="44"/>
      <c r="M160" s="242" t="s">
        <v>1</v>
      </c>
      <c r="N160" s="243" t="s">
        <v>39</v>
      </c>
      <c r="O160" s="91"/>
      <c r="P160" s="244">
        <f>O160*H160</f>
        <v>0</v>
      </c>
      <c r="Q160" s="244">
        <v>0.00046999999999999999</v>
      </c>
      <c r="R160" s="244">
        <f>Q160*H160</f>
        <v>1.2417400000000001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153</v>
      </c>
      <c r="AT160" s="246" t="s">
        <v>128</v>
      </c>
      <c r="AU160" s="246" t="s">
        <v>84</v>
      </c>
      <c r="AY160" s="17" t="s">
        <v>125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82</v>
      </c>
      <c r="BK160" s="247">
        <f>ROUND(I160*H160,2)</f>
        <v>0</v>
      </c>
      <c r="BL160" s="17" t="s">
        <v>153</v>
      </c>
      <c r="BM160" s="246" t="s">
        <v>1342</v>
      </c>
    </row>
    <row r="161" s="2" customFormat="1">
      <c r="A161" s="38"/>
      <c r="B161" s="39"/>
      <c r="C161" s="40"/>
      <c r="D161" s="248" t="s">
        <v>135</v>
      </c>
      <c r="E161" s="40"/>
      <c r="F161" s="249" t="s">
        <v>1343</v>
      </c>
      <c r="G161" s="40"/>
      <c r="H161" s="40"/>
      <c r="I161" s="144"/>
      <c r="J161" s="40"/>
      <c r="K161" s="40"/>
      <c r="L161" s="44"/>
      <c r="M161" s="250"/>
      <c r="N161" s="25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135</v>
      </c>
      <c r="AU161" s="17" t="s">
        <v>84</v>
      </c>
    </row>
    <row r="162" s="13" customFormat="1">
      <c r="A162" s="13"/>
      <c r="B162" s="253"/>
      <c r="C162" s="254"/>
      <c r="D162" s="248" t="s">
        <v>138</v>
      </c>
      <c r="E162" s="255" t="s">
        <v>1</v>
      </c>
      <c r="F162" s="256" t="s">
        <v>408</v>
      </c>
      <c r="G162" s="254"/>
      <c r="H162" s="257">
        <v>2105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3" t="s">
        <v>138</v>
      </c>
      <c r="AU162" s="263" t="s">
        <v>84</v>
      </c>
      <c r="AV162" s="13" t="s">
        <v>84</v>
      </c>
      <c r="AW162" s="13" t="s">
        <v>31</v>
      </c>
      <c r="AX162" s="13" t="s">
        <v>74</v>
      </c>
      <c r="AY162" s="263" t="s">
        <v>125</v>
      </c>
    </row>
    <row r="163" s="13" customFormat="1">
      <c r="A163" s="13"/>
      <c r="B163" s="253"/>
      <c r="C163" s="254"/>
      <c r="D163" s="248" t="s">
        <v>138</v>
      </c>
      <c r="E163" s="255" t="s">
        <v>1</v>
      </c>
      <c r="F163" s="256" t="s">
        <v>409</v>
      </c>
      <c r="G163" s="254"/>
      <c r="H163" s="257">
        <v>537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3" t="s">
        <v>138</v>
      </c>
      <c r="AU163" s="263" t="s">
        <v>84</v>
      </c>
      <c r="AV163" s="13" t="s">
        <v>84</v>
      </c>
      <c r="AW163" s="13" t="s">
        <v>31</v>
      </c>
      <c r="AX163" s="13" t="s">
        <v>74</v>
      </c>
      <c r="AY163" s="263" t="s">
        <v>125</v>
      </c>
    </row>
    <row r="164" s="14" customFormat="1">
      <c r="A164" s="14"/>
      <c r="B164" s="264"/>
      <c r="C164" s="265"/>
      <c r="D164" s="248" t="s">
        <v>138</v>
      </c>
      <c r="E164" s="266" t="s">
        <v>1</v>
      </c>
      <c r="F164" s="267" t="s">
        <v>152</v>
      </c>
      <c r="G164" s="265"/>
      <c r="H164" s="268">
        <v>2642</v>
      </c>
      <c r="I164" s="269"/>
      <c r="J164" s="265"/>
      <c r="K164" s="265"/>
      <c r="L164" s="270"/>
      <c r="M164" s="271"/>
      <c r="N164" s="272"/>
      <c r="O164" s="272"/>
      <c r="P164" s="272"/>
      <c r="Q164" s="272"/>
      <c r="R164" s="272"/>
      <c r="S164" s="272"/>
      <c r="T164" s="27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4" t="s">
        <v>138</v>
      </c>
      <c r="AU164" s="274" t="s">
        <v>84</v>
      </c>
      <c r="AV164" s="14" t="s">
        <v>153</v>
      </c>
      <c r="AW164" s="14" t="s">
        <v>31</v>
      </c>
      <c r="AX164" s="14" t="s">
        <v>82</v>
      </c>
      <c r="AY164" s="274" t="s">
        <v>125</v>
      </c>
    </row>
    <row r="165" s="12" customFormat="1" ht="22.8" customHeight="1">
      <c r="A165" s="12"/>
      <c r="B165" s="219"/>
      <c r="C165" s="220"/>
      <c r="D165" s="221" t="s">
        <v>73</v>
      </c>
      <c r="E165" s="233" t="s">
        <v>741</v>
      </c>
      <c r="F165" s="233" t="s">
        <v>742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SUM(P166:P184)</f>
        <v>0</v>
      </c>
      <c r="Q165" s="227"/>
      <c r="R165" s="228">
        <f>SUM(R166:R184)</f>
        <v>0</v>
      </c>
      <c r="S165" s="227"/>
      <c r="T165" s="229">
        <f>SUM(T166:T184)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82</v>
      </c>
      <c r="AT165" s="231" t="s">
        <v>73</v>
      </c>
      <c r="AU165" s="231" t="s">
        <v>82</v>
      </c>
      <c r="AY165" s="230" t="s">
        <v>125</v>
      </c>
      <c r="BK165" s="232">
        <f>SUM(BK166:BK184)</f>
        <v>0</v>
      </c>
    </row>
    <row r="166" s="2" customFormat="1" ht="16.5" customHeight="1">
      <c r="A166" s="38"/>
      <c r="B166" s="39"/>
      <c r="C166" s="235" t="s">
        <v>177</v>
      </c>
      <c r="D166" s="235" t="s">
        <v>128</v>
      </c>
      <c r="E166" s="236" t="s">
        <v>744</v>
      </c>
      <c r="F166" s="237" t="s">
        <v>745</v>
      </c>
      <c r="G166" s="238" t="s">
        <v>746</v>
      </c>
      <c r="H166" s="239">
        <v>1585.2000000000001</v>
      </c>
      <c r="I166" s="240"/>
      <c r="J166" s="241">
        <f>ROUND(I166*H166,2)</f>
        <v>0</v>
      </c>
      <c r="K166" s="237" t="s">
        <v>132</v>
      </c>
      <c r="L166" s="44"/>
      <c r="M166" s="242" t="s">
        <v>1</v>
      </c>
      <c r="N166" s="243" t="s">
        <v>39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153</v>
      </c>
      <c r="AT166" s="246" t="s">
        <v>128</v>
      </c>
      <c r="AU166" s="246" t="s">
        <v>84</v>
      </c>
      <c r="AY166" s="17" t="s">
        <v>125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82</v>
      </c>
      <c r="BK166" s="247">
        <f>ROUND(I166*H166,2)</f>
        <v>0</v>
      </c>
      <c r="BL166" s="17" t="s">
        <v>153</v>
      </c>
      <c r="BM166" s="246" t="s">
        <v>1344</v>
      </c>
    </row>
    <row r="167" s="2" customFormat="1">
      <c r="A167" s="38"/>
      <c r="B167" s="39"/>
      <c r="C167" s="40"/>
      <c r="D167" s="248" t="s">
        <v>135</v>
      </c>
      <c r="E167" s="40"/>
      <c r="F167" s="249" t="s">
        <v>748</v>
      </c>
      <c r="G167" s="40"/>
      <c r="H167" s="40"/>
      <c r="I167" s="144"/>
      <c r="J167" s="40"/>
      <c r="K167" s="40"/>
      <c r="L167" s="44"/>
      <c r="M167" s="250"/>
      <c r="N167" s="25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135</v>
      </c>
      <c r="AU167" s="17" t="s">
        <v>84</v>
      </c>
    </row>
    <row r="168" s="2" customFormat="1">
      <c r="A168" s="38"/>
      <c r="B168" s="39"/>
      <c r="C168" s="40"/>
      <c r="D168" s="248" t="s">
        <v>136</v>
      </c>
      <c r="E168" s="40"/>
      <c r="F168" s="252" t="s">
        <v>1345</v>
      </c>
      <c r="G168" s="40"/>
      <c r="H168" s="40"/>
      <c r="I168" s="144"/>
      <c r="J168" s="40"/>
      <c r="K168" s="40"/>
      <c r="L168" s="44"/>
      <c r="M168" s="250"/>
      <c r="N168" s="25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136</v>
      </c>
      <c r="AU168" s="17" t="s">
        <v>84</v>
      </c>
    </row>
    <row r="169" s="13" customFormat="1">
      <c r="A169" s="13"/>
      <c r="B169" s="253"/>
      <c r="C169" s="254"/>
      <c r="D169" s="248" t="s">
        <v>138</v>
      </c>
      <c r="E169" s="255" t="s">
        <v>1</v>
      </c>
      <c r="F169" s="256" t="s">
        <v>1346</v>
      </c>
      <c r="G169" s="254"/>
      <c r="H169" s="257">
        <v>1263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3" t="s">
        <v>138</v>
      </c>
      <c r="AU169" s="263" t="s">
        <v>84</v>
      </c>
      <c r="AV169" s="13" t="s">
        <v>84</v>
      </c>
      <c r="AW169" s="13" t="s">
        <v>31</v>
      </c>
      <c r="AX169" s="13" t="s">
        <v>74</v>
      </c>
      <c r="AY169" s="263" t="s">
        <v>125</v>
      </c>
    </row>
    <row r="170" s="13" customFormat="1">
      <c r="A170" s="13"/>
      <c r="B170" s="253"/>
      <c r="C170" s="254"/>
      <c r="D170" s="248" t="s">
        <v>138</v>
      </c>
      <c r="E170" s="255" t="s">
        <v>1</v>
      </c>
      <c r="F170" s="256" t="s">
        <v>1347</v>
      </c>
      <c r="G170" s="254"/>
      <c r="H170" s="257">
        <v>322.19999999999999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3" t="s">
        <v>138</v>
      </c>
      <c r="AU170" s="263" t="s">
        <v>84</v>
      </c>
      <c r="AV170" s="13" t="s">
        <v>84</v>
      </c>
      <c r="AW170" s="13" t="s">
        <v>31</v>
      </c>
      <c r="AX170" s="13" t="s">
        <v>74</v>
      </c>
      <c r="AY170" s="263" t="s">
        <v>125</v>
      </c>
    </row>
    <row r="171" s="14" customFormat="1">
      <c r="A171" s="14"/>
      <c r="B171" s="264"/>
      <c r="C171" s="265"/>
      <c r="D171" s="248" t="s">
        <v>138</v>
      </c>
      <c r="E171" s="266" t="s">
        <v>1</v>
      </c>
      <c r="F171" s="267" t="s">
        <v>152</v>
      </c>
      <c r="G171" s="265"/>
      <c r="H171" s="268">
        <v>1585.2000000000001</v>
      </c>
      <c r="I171" s="269"/>
      <c r="J171" s="265"/>
      <c r="K171" s="265"/>
      <c r="L171" s="270"/>
      <c r="M171" s="271"/>
      <c r="N171" s="272"/>
      <c r="O171" s="272"/>
      <c r="P171" s="272"/>
      <c r="Q171" s="272"/>
      <c r="R171" s="272"/>
      <c r="S171" s="272"/>
      <c r="T171" s="27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4" t="s">
        <v>138</v>
      </c>
      <c r="AU171" s="274" t="s">
        <v>84</v>
      </c>
      <c r="AV171" s="14" t="s">
        <v>153</v>
      </c>
      <c r="AW171" s="14" t="s">
        <v>31</v>
      </c>
      <c r="AX171" s="14" t="s">
        <v>82</v>
      </c>
      <c r="AY171" s="274" t="s">
        <v>125</v>
      </c>
    </row>
    <row r="172" s="2" customFormat="1" ht="21.75" customHeight="1">
      <c r="A172" s="38"/>
      <c r="B172" s="39"/>
      <c r="C172" s="235" t="s">
        <v>185</v>
      </c>
      <c r="D172" s="235" t="s">
        <v>128</v>
      </c>
      <c r="E172" s="236" t="s">
        <v>768</v>
      </c>
      <c r="F172" s="237" t="s">
        <v>769</v>
      </c>
      <c r="G172" s="238" t="s">
        <v>746</v>
      </c>
      <c r="H172" s="239">
        <v>45970.800000000003</v>
      </c>
      <c r="I172" s="240"/>
      <c r="J172" s="241">
        <f>ROUND(I172*H172,2)</f>
        <v>0</v>
      </c>
      <c r="K172" s="237" t="s">
        <v>132</v>
      </c>
      <c r="L172" s="44"/>
      <c r="M172" s="242" t="s">
        <v>1</v>
      </c>
      <c r="N172" s="243" t="s">
        <v>39</v>
      </c>
      <c r="O172" s="91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153</v>
      </c>
      <c r="AT172" s="246" t="s">
        <v>128</v>
      </c>
      <c r="AU172" s="246" t="s">
        <v>84</v>
      </c>
      <c r="AY172" s="17" t="s">
        <v>125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82</v>
      </c>
      <c r="BK172" s="247">
        <f>ROUND(I172*H172,2)</f>
        <v>0</v>
      </c>
      <c r="BL172" s="17" t="s">
        <v>153</v>
      </c>
      <c r="BM172" s="246" t="s">
        <v>1348</v>
      </c>
    </row>
    <row r="173" s="2" customFormat="1">
      <c r="A173" s="38"/>
      <c r="B173" s="39"/>
      <c r="C173" s="40"/>
      <c r="D173" s="248" t="s">
        <v>135</v>
      </c>
      <c r="E173" s="40"/>
      <c r="F173" s="249" t="s">
        <v>771</v>
      </c>
      <c r="G173" s="40"/>
      <c r="H173" s="40"/>
      <c r="I173" s="144"/>
      <c r="J173" s="40"/>
      <c r="K173" s="40"/>
      <c r="L173" s="44"/>
      <c r="M173" s="250"/>
      <c r="N173" s="25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135</v>
      </c>
      <c r="AU173" s="17" t="s">
        <v>84</v>
      </c>
    </row>
    <row r="174" s="13" customFormat="1">
      <c r="A174" s="13"/>
      <c r="B174" s="253"/>
      <c r="C174" s="254"/>
      <c r="D174" s="248" t="s">
        <v>138</v>
      </c>
      <c r="E174" s="255" t="s">
        <v>1</v>
      </c>
      <c r="F174" s="256" t="s">
        <v>1349</v>
      </c>
      <c r="G174" s="254"/>
      <c r="H174" s="257">
        <v>45970.800000000003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3" t="s">
        <v>138</v>
      </c>
      <c r="AU174" s="263" t="s">
        <v>84</v>
      </c>
      <c r="AV174" s="13" t="s">
        <v>84</v>
      </c>
      <c r="AW174" s="13" t="s">
        <v>31</v>
      </c>
      <c r="AX174" s="13" t="s">
        <v>82</v>
      </c>
      <c r="AY174" s="263" t="s">
        <v>125</v>
      </c>
    </row>
    <row r="175" s="2" customFormat="1" ht="21.75" customHeight="1">
      <c r="A175" s="38"/>
      <c r="B175" s="39"/>
      <c r="C175" s="235" t="s">
        <v>193</v>
      </c>
      <c r="D175" s="235" t="s">
        <v>128</v>
      </c>
      <c r="E175" s="236" t="s">
        <v>1306</v>
      </c>
      <c r="F175" s="237" t="s">
        <v>1307</v>
      </c>
      <c r="G175" s="238" t="s">
        <v>746</v>
      </c>
      <c r="H175" s="239">
        <v>1585.2000000000001</v>
      </c>
      <c r="I175" s="240"/>
      <c r="J175" s="241">
        <f>ROUND(I175*H175,2)</f>
        <v>0</v>
      </c>
      <c r="K175" s="237" t="s">
        <v>132</v>
      </c>
      <c r="L175" s="44"/>
      <c r="M175" s="242" t="s">
        <v>1</v>
      </c>
      <c r="N175" s="243" t="s">
        <v>39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153</v>
      </c>
      <c r="AT175" s="246" t="s">
        <v>128</v>
      </c>
      <c r="AU175" s="246" t="s">
        <v>84</v>
      </c>
      <c r="AY175" s="17" t="s">
        <v>125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82</v>
      </c>
      <c r="BK175" s="247">
        <f>ROUND(I175*H175,2)</f>
        <v>0</v>
      </c>
      <c r="BL175" s="17" t="s">
        <v>153</v>
      </c>
      <c r="BM175" s="246" t="s">
        <v>1350</v>
      </c>
    </row>
    <row r="176" s="2" customFormat="1">
      <c r="A176" s="38"/>
      <c r="B176" s="39"/>
      <c r="C176" s="40"/>
      <c r="D176" s="248" t="s">
        <v>135</v>
      </c>
      <c r="E176" s="40"/>
      <c r="F176" s="249" t="s">
        <v>1351</v>
      </c>
      <c r="G176" s="40"/>
      <c r="H176" s="40"/>
      <c r="I176" s="144"/>
      <c r="J176" s="40"/>
      <c r="K176" s="40"/>
      <c r="L176" s="44"/>
      <c r="M176" s="250"/>
      <c r="N176" s="251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135</v>
      </c>
      <c r="AU176" s="17" t="s">
        <v>84</v>
      </c>
    </row>
    <row r="177" s="13" customFormat="1">
      <c r="A177" s="13"/>
      <c r="B177" s="253"/>
      <c r="C177" s="254"/>
      <c r="D177" s="248" t="s">
        <v>138</v>
      </c>
      <c r="E177" s="255" t="s">
        <v>1</v>
      </c>
      <c r="F177" s="256" t="s">
        <v>1346</v>
      </c>
      <c r="G177" s="254"/>
      <c r="H177" s="257">
        <v>1263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3" t="s">
        <v>138</v>
      </c>
      <c r="AU177" s="263" t="s">
        <v>84</v>
      </c>
      <c r="AV177" s="13" t="s">
        <v>84</v>
      </c>
      <c r="AW177" s="13" t="s">
        <v>31</v>
      </c>
      <c r="AX177" s="13" t="s">
        <v>74</v>
      </c>
      <c r="AY177" s="263" t="s">
        <v>125</v>
      </c>
    </row>
    <row r="178" s="13" customFormat="1">
      <c r="A178" s="13"/>
      <c r="B178" s="253"/>
      <c r="C178" s="254"/>
      <c r="D178" s="248" t="s">
        <v>138</v>
      </c>
      <c r="E178" s="255" t="s">
        <v>1</v>
      </c>
      <c r="F178" s="256" t="s">
        <v>1347</v>
      </c>
      <c r="G178" s="254"/>
      <c r="H178" s="257">
        <v>322.19999999999999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3" t="s">
        <v>138</v>
      </c>
      <c r="AU178" s="263" t="s">
        <v>84</v>
      </c>
      <c r="AV178" s="13" t="s">
        <v>84</v>
      </c>
      <c r="AW178" s="13" t="s">
        <v>31</v>
      </c>
      <c r="AX178" s="13" t="s">
        <v>74</v>
      </c>
      <c r="AY178" s="263" t="s">
        <v>125</v>
      </c>
    </row>
    <row r="179" s="14" customFormat="1">
      <c r="A179" s="14"/>
      <c r="B179" s="264"/>
      <c r="C179" s="265"/>
      <c r="D179" s="248" t="s">
        <v>138</v>
      </c>
      <c r="E179" s="266" t="s">
        <v>1</v>
      </c>
      <c r="F179" s="267" t="s">
        <v>152</v>
      </c>
      <c r="G179" s="265"/>
      <c r="H179" s="268">
        <v>1585.2000000000001</v>
      </c>
      <c r="I179" s="269"/>
      <c r="J179" s="265"/>
      <c r="K179" s="265"/>
      <c r="L179" s="270"/>
      <c r="M179" s="271"/>
      <c r="N179" s="272"/>
      <c r="O179" s="272"/>
      <c r="P179" s="272"/>
      <c r="Q179" s="272"/>
      <c r="R179" s="272"/>
      <c r="S179" s="272"/>
      <c r="T179" s="27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4" t="s">
        <v>138</v>
      </c>
      <c r="AU179" s="274" t="s">
        <v>84</v>
      </c>
      <c r="AV179" s="14" t="s">
        <v>153</v>
      </c>
      <c r="AW179" s="14" t="s">
        <v>31</v>
      </c>
      <c r="AX179" s="14" t="s">
        <v>82</v>
      </c>
      <c r="AY179" s="274" t="s">
        <v>125</v>
      </c>
    </row>
    <row r="180" s="2" customFormat="1" ht="21.75" customHeight="1">
      <c r="A180" s="38"/>
      <c r="B180" s="39"/>
      <c r="C180" s="235" t="s">
        <v>198</v>
      </c>
      <c r="D180" s="235" t="s">
        <v>128</v>
      </c>
      <c r="E180" s="236" t="s">
        <v>801</v>
      </c>
      <c r="F180" s="237" t="s">
        <v>802</v>
      </c>
      <c r="G180" s="238" t="s">
        <v>746</v>
      </c>
      <c r="H180" s="239">
        <v>1585.2000000000001</v>
      </c>
      <c r="I180" s="240"/>
      <c r="J180" s="241">
        <f>ROUND(I180*H180,2)</f>
        <v>0</v>
      </c>
      <c r="K180" s="237" t="s">
        <v>132</v>
      </c>
      <c r="L180" s="44"/>
      <c r="M180" s="242" t="s">
        <v>1</v>
      </c>
      <c r="N180" s="243" t="s">
        <v>39</v>
      </c>
      <c r="O180" s="91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6" t="s">
        <v>153</v>
      </c>
      <c r="AT180" s="246" t="s">
        <v>128</v>
      </c>
      <c r="AU180" s="246" t="s">
        <v>84</v>
      </c>
      <c r="AY180" s="17" t="s">
        <v>125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7" t="s">
        <v>82</v>
      </c>
      <c r="BK180" s="247">
        <f>ROUND(I180*H180,2)</f>
        <v>0</v>
      </c>
      <c r="BL180" s="17" t="s">
        <v>153</v>
      </c>
      <c r="BM180" s="246" t="s">
        <v>1352</v>
      </c>
    </row>
    <row r="181" s="2" customFormat="1">
      <c r="A181" s="38"/>
      <c r="B181" s="39"/>
      <c r="C181" s="40"/>
      <c r="D181" s="248" t="s">
        <v>135</v>
      </c>
      <c r="E181" s="40"/>
      <c r="F181" s="249" t="s">
        <v>804</v>
      </c>
      <c r="G181" s="40"/>
      <c r="H181" s="40"/>
      <c r="I181" s="144"/>
      <c r="J181" s="40"/>
      <c r="K181" s="40"/>
      <c r="L181" s="44"/>
      <c r="M181" s="250"/>
      <c r="N181" s="251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135</v>
      </c>
      <c r="AU181" s="17" t="s">
        <v>84</v>
      </c>
    </row>
    <row r="182" s="13" customFormat="1">
      <c r="A182" s="13"/>
      <c r="B182" s="253"/>
      <c r="C182" s="254"/>
      <c r="D182" s="248" t="s">
        <v>138</v>
      </c>
      <c r="E182" s="255" t="s">
        <v>1</v>
      </c>
      <c r="F182" s="256" t="s">
        <v>1346</v>
      </c>
      <c r="G182" s="254"/>
      <c r="H182" s="257">
        <v>1263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3" t="s">
        <v>138</v>
      </c>
      <c r="AU182" s="263" t="s">
        <v>84</v>
      </c>
      <c r="AV182" s="13" t="s">
        <v>84</v>
      </c>
      <c r="AW182" s="13" t="s">
        <v>31</v>
      </c>
      <c r="AX182" s="13" t="s">
        <v>74</v>
      </c>
      <c r="AY182" s="263" t="s">
        <v>125</v>
      </c>
    </row>
    <row r="183" s="13" customFormat="1">
      <c r="A183" s="13"/>
      <c r="B183" s="253"/>
      <c r="C183" s="254"/>
      <c r="D183" s="248" t="s">
        <v>138</v>
      </c>
      <c r="E183" s="255" t="s">
        <v>1</v>
      </c>
      <c r="F183" s="256" t="s">
        <v>1347</v>
      </c>
      <c r="G183" s="254"/>
      <c r="H183" s="257">
        <v>322.19999999999999</v>
      </c>
      <c r="I183" s="258"/>
      <c r="J183" s="254"/>
      <c r="K183" s="254"/>
      <c r="L183" s="259"/>
      <c r="M183" s="260"/>
      <c r="N183" s="261"/>
      <c r="O183" s="261"/>
      <c r="P183" s="261"/>
      <c r="Q183" s="261"/>
      <c r="R183" s="261"/>
      <c r="S183" s="261"/>
      <c r="T183" s="26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3" t="s">
        <v>138</v>
      </c>
      <c r="AU183" s="263" t="s">
        <v>84</v>
      </c>
      <c r="AV183" s="13" t="s">
        <v>84</v>
      </c>
      <c r="AW183" s="13" t="s">
        <v>31</v>
      </c>
      <c r="AX183" s="13" t="s">
        <v>74</v>
      </c>
      <c r="AY183" s="263" t="s">
        <v>125</v>
      </c>
    </row>
    <row r="184" s="14" customFormat="1">
      <c r="A184" s="14"/>
      <c r="B184" s="264"/>
      <c r="C184" s="265"/>
      <c r="D184" s="248" t="s">
        <v>138</v>
      </c>
      <c r="E184" s="266" t="s">
        <v>1</v>
      </c>
      <c r="F184" s="267" t="s">
        <v>152</v>
      </c>
      <c r="G184" s="265"/>
      <c r="H184" s="268">
        <v>1585.2000000000001</v>
      </c>
      <c r="I184" s="269"/>
      <c r="J184" s="265"/>
      <c r="K184" s="265"/>
      <c r="L184" s="270"/>
      <c r="M184" s="271"/>
      <c r="N184" s="272"/>
      <c r="O184" s="272"/>
      <c r="P184" s="272"/>
      <c r="Q184" s="272"/>
      <c r="R184" s="272"/>
      <c r="S184" s="272"/>
      <c r="T184" s="27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4" t="s">
        <v>138</v>
      </c>
      <c r="AU184" s="274" t="s">
        <v>84</v>
      </c>
      <c r="AV184" s="14" t="s">
        <v>153</v>
      </c>
      <c r="AW184" s="14" t="s">
        <v>31</v>
      </c>
      <c r="AX184" s="14" t="s">
        <v>82</v>
      </c>
      <c r="AY184" s="274" t="s">
        <v>125</v>
      </c>
    </row>
    <row r="185" s="12" customFormat="1" ht="22.8" customHeight="1">
      <c r="A185" s="12"/>
      <c r="B185" s="219"/>
      <c r="C185" s="220"/>
      <c r="D185" s="221" t="s">
        <v>73</v>
      </c>
      <c r="E185" s="233" t="s">
        <v>805</v>
      </c>
      <c r="F185" s="233" t="s">
        <v>806</v>
      </c>
      <c r="G185" s="220"/>
      <c r="H185" s="220"/>
      <c r="I185" s="223"/>
      <c r="J185" s="234">
        <f>BK185</f>
        <v>0</v>
      </c>
      <c r="K185" s="220"/>
      <c r="L185" s="225"/>
      <c r="M185" s="226"/>
      <c r="N185" s="227"/>
      <c r="O185" s="227"/>
      <c r="P185" s="228">
        <f>SUM(P186:P187)</f>
        <v>0</v>
      </c>
      <c r="Q185" s="227"/>
      <c r="R185" s="228">
        <f>SUM(R186:R187)</f>
        <v>0</v>
      </c>
      <c r="S185" s="227"/>
      <c r="T185" s="229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0" t="s">
        <v>82</v>
      </c>
      <c r="AT185" s="231" t="s">
        <v>73</v>
      </c>
      <c r="AU185" s="231" t="s">
        <v>82</v>
      </c>
      <c r="AY185" s="230" t="s">
        <v>125</v>
      </c>
      <c r="BK185" s="232">
        <f>SUM(BK186:BK187)</f>
        <v>0</v>
      </c>
    </row>
    <row r="186" s="2" customFormat="1" ht="21.75" customHeight="1">
      <c r="A186" s="38"/>
      <c r="B186" s="39"/>
      <c r="C186" s="235" t="s">
        <v>205</v>
      </c>
      <c r="D186" s="235" t="s">
        <v>128</v>
      </c>
      <c r="E186" s="236" t="s">
        <v>808</v>
      </c>
      <c r="F186" s="237" t="s">
        <v>809</v>
      </c>
      <c r="G186" s="238" t="s">
        <v>746</v>
      </c>
      <c r="H186" s="239">
        <v>2.1659999999999999</v>
      </c>
      <c r="I186" s="240"/>
      <c r="J186" s="241">
        <f>ROUND(I186*H186,2)</f>
        <v>0</v>
      </c>
      <c r="K186" s="237" t="s">
        <v>132</v>
      </c>
      <c r="L186" s="44"/>
      <c r="M186" s="242" t="s">
        <v>1</v>
      </c>
      <c r="N186" s="243" t="s">
        <v>39</v>
      </c>
      <c r="O186" s="91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153</v>
      </c>
      <c r="AT186" s="246" t="s">
        <v>128</v>
      </c>
      <c r="AU186" s="246" t="s">
        <v>84</v>
      </c>
      <c r="AY186" s="17" t="s">
        <v>125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7" t="s">
        <v>82</v>
      </c>
      <c r="BK186" s="247">
        <f>ROUND(I186*H186,2)</f>
        <v>0</v>
      </c>
      <c r="BL186" s="17" t="s">
        <v>153</v>
      </c>
      <c r="BM186" s="246" t="s">
        <v>1353</v>
      </c>
    </row>
    <row r="187" s="2" customFormat="1">
      <c r="A187" s="38"/>
      <c r="B187" s="39"/>
      <c r="C187" s="40"/>
      <c r="D187" s="248" t="s">
        <v>135</v>
      </c>
      <c r="E187" s="40"/>
      <c r="F187" s="249" t="s">
        <v>811</v>
      </c>
      <c r="G187" s="40"/>
      <c r="H187" s="40"/>
      <c r="I187" s="144"/>
      <c r="J187" s="40"/>
      <c r="K187" s="40"/>
      <c r="L187" s="44"/>
      <c r="M187" s="275"/>
      <c r="N187" s="276"/>
      <c r="O187" s="277"/>
      <c r="P187" s="277"/>
      <c r="Q187" s="277"/>
      <c r="R187" s="277"/>
      <c r="S187" s="277"/>
      <c r="T187" s="27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135</v>
      </c>
      <c r="AU187" s="17" t="s">
        <v>84</v>
      </c>
    </row>
    <row r="188" s="2" customFormat="1" ht="6.96" customHeight="1">
      <c r="A188" s="38"/>
      <c r="B188" s="66"/>
      <c r="C188" s="67"/>
      <c r="D188" s="67"/>
      <c r="E188" s="67"/>
      <c r="F188" s="67"/>
      <c r="G188" s="67"/>
      <c r="H188" s="67"/>
      <c r="I188" s="183"/>
      <c r="J188" s="67"/>
      <c r="K188" s="67"/>
      <c r="L188" s="44"/>
      <c r="M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</row>
  </sheetData>
  <sheetProtection sheet="1" autoFilter="0" formatColumns="0" formatRows="0" objects="1" scenarios="1" spinCount="100000" saltValue="DiFDi5R2n9AVBBBzQI9CdCitEFvUEffIE8Hp7Wl1bNKoC95Duct02v3TE/qhv6ixyiDkYfmHJ3wqtJSba6y0rg==" hashValue="5WSBYP+FZv57MBvm0c2PfwSz3ZSLLzcvl6iPZdXhCIwv29sUIY/SBvURokhwSkyJ2eZE0P3ntSDGGChIj9zRzg==" algorithmName="SHA-512" password="CC35"/>
  <autoFilter ref="C121:K18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7"/>
      <c r="C3" s="138"/>
      <c r="D3" s="138"/>
      <c r="E3" s="138"/>
      <c r="F3" s="138"/>
      <c r="G3" s="138"/>
      <c r="H3" s="20"/>
    </row>
    <row r="4" s="1" customFormat="1" ht="24.96" customHeight="1">
      <c r="B4" s="20"/>
      <c r="C4" s="140" t="s">
        <v>1354</v>
      </c>
      <c r="H4" s="20"/>
    </row>
    <row r="5" s="1" customFormat="1" ht="12" customHeight="1">
      <c r="B5" s="20"/>
      <c r="C5" s="304" t="s">
        <v>13</v>
      </c>
      <c r="D5" s="151" t="s">
        <v>14</v>
      </c>
      <c r="E5" s="1"/>
      <c r="F5" s="1"/>
      <c r="H5" s="20"/>
    </row>
    <row r="6" s="1" customFormat="1" ht="36.96" customHeight="1">
      <c r="B6" s="20"/>
      <c r="C6" s="305" t="s">
        <v>16</v>
      </c>
      <c r="D6" s="306" t="s">
        <v>17</v>
      </c>
      <c r="E6" s="1"/>
      <c r="F6" s="1"/>
      <c r="H6" s="20"/>
    </row>
    <row r="7" s="1" customFormat="1" ht="16.5" customHeight="1">
      <c r="B7" s="20"/>
      <c r="C7" s="142" t="s">
        <v>22</v>
      </c>
      <c r="D7" s="148" t="str">
        <f>'Rekapitulace stavby'!AN8</f>
        <v>28. 11. 2019</v>
      </c>
      <c r="H7" s="20"/>
    </row>
    <row r="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="11" customFormat="1" ht="29.28" customHeight="1">
      <c r="A9" s="207"/>
      <c r="B9" s="307"/>
      <c r="C9" s="308" t="s">
        <v>55</v>
      </c>
      <c r="D9" s="309" t="s">
        <v>56</v>
      </c>
      <c r="E9" s="309" t="s">
        <v>112</v>
      </c>
      <c r="F9" s="310" t="s">
        <v>1355</v>
      </c>
      <c r="G9" s="207"/>
      <c r="H9" s="307"/>
    </row>
    <row r="10" s="2" customFormat="1" ht="26.4" customHeight="1">
      <c r="A10" s="38"/>
      <c r="B10" s="44"/>
      <c r="C10" s="311" t="s">
        <v>1356</v>
      </c>
      <c r="D10" s="311" t="s">
        <v>89</v>
      </c>
      <c r="E10" s="38"/>
      <c r="F10" s="38"/>
      <c r="G10" s="38"/>
      <c r="H10" s="44"/>
    </row>
    <row r="11" s="2" customFormat="1" ht="16.8" customHeight="1">
      <c r="A11" s="38"/>
      <c r="B11" s="44"/>
      <c r="C11" s="312" t="s">
        <v>840</v>
      </c>
      <c r="D11" s="313" t="s">
        <v>841</v>
      </c>
      <c r="E11" s="314" t="s">
        <v>303</v>
      </c>
      <c r="F11" s="315">
        <v>1346.0899999999999</v>
      </c>
      <c r="G11" s="38"/>
      <c r="H11" s="44"/>
    </row>
    <row r="12" s="2" customFormat="1" ht="16.8" customHeight="1">
      <c r="A12" s="38"/>
      <c r="B12" s="44"/>
      <c r="C12" s="316" t="s">
        <v>1</v>
      </c>
      <c r="D12" s="316" t="s">
        <v>825</v>
      </c>
      <c r="E12" s="17" t="s">
        <v>1</v>
      </c>
      <c r="F12" s="317">
        <v>227.69999999999999</v>
      </c>
      <c r="G12" s="38"/>
      <c r="H12" s="44"/>
    </row>
    <row r="13" s="2" customFormat="1" ht="16.8" customHeight="1">
      <c r="A13" s="38"/>
      <c r="B13" s="44"/>
      <c r="C13" s="316" t="s">
        <v>1</v>
      </c>
      <c r="D13" s="316" t="s">
        <v>828</v>
      </c>
      <c r="E13" s="17" t="s">
        <v>1</v>
      </c>
      <c r="F13" s="317">
        <v>463.19999999999999</v>
      </c>
      <c r="G13" s="38"/>
      <c r="H13" s="44"/>
    </row>
    <row r="14" s="2" customFormat="1" ht="16.8" customHeight="1">
      <c r="A14" s="38"/>
      <c r="B14" s="44"/>
      <c r="C14" s="316" t="s">
        <v>1</v>
      </c>
      <c r="D14" s="316" t="s">
        <v>831</v>
      </c>
      <c r="E14" s="17" t="s">
        <v>1</v>
      </c>
      <c r="F14" s="317">
        <v>223.37700000000001</v>
      </c>
      <c r="G14" s="38"/>
      <c r="H14" s="44"/>
    </row>
    <row r="15" s="2" customFormat="1" ht="16.8" customHeight="1">
      <c r="A15" s="38"/>
      <c r="B15" s="44"/>
      <c r="C15" s="316" t="s">
        <v>1</v>
      </c>
      <c r="D15" s="316" t="s">
        <v>834</v>
      </c>
      <c r="E15" s="17" t="s">
        <v>1</v>
      </c>
      <c r="F15" s="317">
        <v>431.81299999999999</v>
      </c>
      <c r="G15" s="38"/>
      <c r="H15" s="44"/>
    </row>
    <row r="16" s="2" customFormat="1" ht="16.8" customHeight="1">
      <c r="A16" s="38"/>
      <c r="B16" s="44"/>
      <c r="C16" s="316" t="s">
        <v>840</v>
      </c>
      <c r="D16" s="316" t="s">
        <v>152</v>
      </c>
      <c r="E16" s="17" t="s">
        <v>1</v>
      </c>
      <c r="F16" s="317">
        <v>1346.0899999999999</v>
      </c>
      <c r="G16" s="38"/>
      <c r="H16" s="44"/>
    </row>
    <row r="17" s="2" customFormat="1" ht="16.8" customHeight="1">
      <c r="A17" s="38"/>
      <c r="B17" s="44"/>
      <c r="C17" s="318" t="s">
        <v>1357</v>
      </c>
      <c r="D17" s="38"/>
      <c r="E17" s="38"/>
      <c r="F17" s="38"/>
      <c r="G17" s="38"/>
      <c r="H17" s="44"/>
    </row>
    <row r="18" s="2" customFormat="1" ht="16.8" customHeight="1">
      <c r="A18" s="38"/>
      <c r="B18" s="44"/>
      <c r="C18" s="316" t="s">
        <v>953</v>
      </c>
      <c r="D18" s="316" t="s">
        <v>954</v>
      </c>
      <c r="E18" s="17" t="s">
        <v>303</v>
      </c>
      <c r="F18" s="317">
        <v>1346.0899999999999</v>
      </c>
      <c r="G18" s="38"/>
      <c r="H18" s="44"/>
    </row>
    <row r="19" s="2" customFormat="1" ht="16.8" customHeight="1">
      <c r="A19" s="38"/>
      <c r="B19" s="44"/>
      <c r="C19" s="316" t="s">
        <v>1056</v>
      </c>
      <c r="D19" s="316" t="s">
        <v>1057</v>
      </c>
      <c r="E19" s="17" t="s">
        <v>303</v>
      </c>
      <c r="F19" s="317">
        <v>1346.0899999999999</v>
      </c>
      <c r="G19" s="38"/>
      <c r="H19" s="44"/>
    </row>
    <row r="20" s="2" customFormat="1" ht="16.8" customHeight="1">
      <c r="A20" s="38"/>
      <c r="B20" s="44"/>
      <c r="C20" s="316" t="s">
        <v>1073</v>
      </c>
      <c r="D20" s="316" t="s">
        <v>1074</v>
      </c>
      <c r="E20" s="17" t="s">
        <v>303</v>
      </c>
      <c r="F20" s="317">
        <v>1346.0899999999999</v>
      </c>
      <c r="G20" s="38"/>
      <c r="H20" s="44"/>
    </row>
    <row r="21" s="2" customFormat="1" ht="16.8" customHeight="1">
      <c r="A21" s="38"/>
      <c r="B21" s="44"/>
      <c r="C21" s="316" t="s">
        <v>313</v>
      </c>
      <c r="D21" s="316" t="s">
        <v>314</v>
      </c>
      <c r="E21" s="17" t="s">
        <v>303</v>
      </c>
      <c r="F21" s="317">
        <v>2692.1799999999998</v>
      </c>
      <c r="G21" s="38"/>
      <c r="H21" s="44"/>
    </row>
    <row r="22" s="2" customFormat="1">
      <c r="A22" s="38"/>
      <c r="B22" s="44"/>
      <c r="C22" s="316" t="s">
        <v>319</v>
      </c>
      <c r="D22" s="316" t="s">
        <v>320</v>
      </c>
      <c r="E22" s="17" t="s">
        <v>303</v>
      </c>
      <c r="F22" s="317">
        <v>28267.889999999999</v>
      </c>
      <c r="G22" s="38"/>
      <c r="H22" s="44"/>
    </row>
    <row r="23" s="2" customFormat="1" ht="16.8" customHeight="1">
      <c r="A23" s="38"/>
      <c r="B23" s="44"/>
      <c r="C23" s="316" t="s">
        <v>324</v>
      </c>
      <c r="D23" s="316" t="s">
        <v>325</v>
      </c>
      <c r="E23" s="17" t="s">
        <v>303</v>
      </c>
      <c r="F23" s="317">
        <v>1346.0899999999999</v>
      </c>
      <c r="G23" s="38"/>
      <c r="H23" s="44"/>
    </row>
    <row r="24" s="2" customFormat="1" ht="16.8" customHeight="1">
      <c r="A24" s="38"/>
      <c r="B24" s="44"/>
      <c r="C24" s="316" t="s">
        <v>1065</v>
      </c>
      <c r="D24" s="316" t="s">
        <v>1066</v>
      </c>
      <c r="E24" s="17" t="s">
        <v>303</v>
      </c>
      <c r="F24" s="317">
        <v>1346.0899999999999</v>
      </c>
      <c r="G24" s="38"/>
      <c r="H24" s="44"/>
    </row>
    <row r="25" s="2" customFormat="1" ht="16.8" customHeight="1">
      <c r="A25" s="38"/>
      <c r="B25" s="44"/>
      <c r="C25" s="316" t="s">
        <v>1068</v>
      </c>
      <c r="D25" s="316" t="s">
        <v>1069</v>
      </c>
      <c r="E25" s="17" t="s">
        <v>746</v>
      </c>
      <c r="F25" s="317">
        <v>2961.3980000000001</v>
      </c>
      <c r="G25" s="38"/>
      <c r="H25" s="44"/>
    </row>
    <row r="26" s="2" customFormat="1" ht="16.8" customHeight="1">
      <c r="A26" s="38"/>
      <c r="B26" s="44"/>
      <c r="C26" s="316" t="s">
        <v>1077</v>
      </c>
      <c r="D26" s="316" t="s">
        <v>1078</v>
      </c>
      <c r="E26" s="17" t="s">
        <v>303</v>
      </c>
      <c r="F26" s="317">
        <v>1346.0899999999999</v>
      </c>
      <c r="G26" s="38"/>
      <c r="H26" s="44"/>
    </row>
    <row r="27" s="2" customFormat="1" ht="16.8" customHeight="1">
      <c r="A27" s="38"/>
      <c r="B27" s="44"/>
      <c r="C27" s="316" t="s">
        <v>1081</v>
      </c>
      <c r="D27" s="316" t="s">
        <v>1082</v>
      </c>
      <c r="E27" s="17" t="s">
        <v>746</v>
      </c>
      <c r="F27" s="317">
        <v>2422.962</v>
      </c>
      <c r="G27" s="38"/>
      <c r="H27" s="44"/>
    </row>
    <row r="28" s="2" customFormat="1" ht="16.8" customHeight="1">
      <c r="A28" s="38"/>
      <c r="B28" s="44"/>
      <c r="C28" s="312" t="s">
        <v>837</v>
      </c>
      <c r="D28" s="313" t="s">
        <v>838</v>
      </c>
      <c r="E28" s="314" t="s">
        <v>245</v>
      </c>
      <c r="F28" s="315">
        <v>690.89999999999998</v>
      </c>
      <c r="G28" s="38"/>
      <c r="H28" s="44"/>
    </row>
    <row r="29" s="2" customFormat="1" ht="16.8" customHeight="1">
      <c r="A29" s="38"/>
      <c r="B29" s="44"/>
      <c r="C29" s="316" t="s">
        <v>1</v>
      </c>
      <c r="D29" s="316" t="s">
        <v>960</v>
      </c>
      <c r="E29" s="17" t="s">
        <v>1</v>
      </c>
      <c r="F29" s="317">
        <v>25.5</v>
      </c>
      <c r="G29" s="38"/>
      <c r="H29" s="44"/>
    </row>
    <row r="30" s="2" customFormat="1" ht="16.8" customHeight="1">
      <c r="A30" s="38"/>
      <c r="B30" s="44"/>
      <c r="C30" s="316" t="s">
        <v>1</v>
      </c>
      <c r="D30" s="316" t="s">
        <v>961</v>
      </c>
      <c r="E30" s="17" t="s">
        <v>1</v>
      </c>
      <c r="F30" s="317">
        <v>34</v>
      </c>
      <c r="G30" s="38"/>
      <c r="H30" s="44"/>
    </row>
    <row r="31" s="2" customFormat="1" ht="16.8" customHeight="1">
      <c r="A31" s="38"/>
      <c r="B31" s="44"/>
      <c r="C31" s="316" t="s">
        <v>1</v>
      </c>
      <c r="D31" s="316" t="s">
        <v>962</v>
      </c>
      <c r="E31" s="17" t="s">
        <v>1</v>
      </c>
      <c r="F31" s="317">
        <v>34</v>
      </c>
      <c r="G31" s="38"/>
      <c r="H31" s="44"/>
    </row>
    <row r="32" s="2" customFormat="1" ht="16.8" customHeight="1">
      <c r="A32" s="38"/>
      <c r="B32" s="44"/>
      <c r="C32" s="316" t="s">
        <v>1</v>
      </c>
      <c r="D32" s="316" t="s">
        <v>963</v>
      </c>
      <c r="E32" s="17" t="s">
        <v>1</v>
      </c>
      <c r="F32" s="317">
        <v>34</v>
      </c>
      <c r="G32" s="38"/>
      <c r="H32" s="44"/>
    </row>
    <row r="33" s="2" customFormat="1" ht="16.8" customHeight="1">
      <c r="A33" s="38"/>
      <c r="B33" s="44"/>
      <c r="C33" s="316" t="s">
        <v>1</v>
      </c>
      <c r="D33" s="316" t="s">
        <v>964</v>
      </c>
      <c r="E33" s="17" t="s">
        <v>1</v>
      </c>
      <c r="F33" s="317">
        <v>36</v>
      </c>
      <c r="G33" s="38"/>
      <c r="H33" s="44"/>
    </row>
    <row r="34" s="2" customFormat="1" ht="16.8" customHeight="1">
      <c r="A34" s="38"/>
      <c r="B34" s="44"/>
      <c r="C34" s="316" t="s">
        <v>1</v>
      </c>
      <c r="D34" s="316" t="s">
        <v>965</v>
      </c>
      <c r="E34" s="17" t="s">
        <v>1</v>
      </c>
      <c r="F34" s="317">
        <v>36</v>
      </c>
      <c r="G34" s="38"/>
      <c r="H34" s="44"/>
    </row>
    <row r="35" s="2" customFormat="1" ht="16.8" customHeight="1">
      <c r="A35" s="38"/>
      <c r="B35" s="44"/>
      <c r="C35" s="316" t="s">
        <v>1</v>
      </c>
      <c r="D35" s="316" t="s">
        <v>966</v>
      </c>
      <c r="E35" s="17" t="s">
        <v>1</v>
      </c>
      <c r="F35" s="317">
        <v>28.199999999999999</v>
      </c>
      <c r="G35" s="38"/>
      <c r="H35" s="44"/>
    </row>
    <row r="36" s="2" customFormat="1" ht="16.8" customHeight="1">
      <c r="A36" s="38"/>
      <c r="B36" s="44"/>
      <c r="C36" s="316" t="s">
        <v>1</v>
      </c>
      <c r="D36" s="316" t="s">
        <v>967</v>
      </c>
      <c r="E36" s="17" t="s">
        <v>1</v>
      </c>
      <c r="F36" s="317">
        <v>36</v>
      </c>
      <c r="G36" s="38"/>
      <c r="H36" s="44"/>
    </row>
    <row r="37" s="2" customFormat="1" ht="16.8" customHeight="1">
      <c r="A37" s="38"/>
      <c r="B37" s="44"/>
      <c r="C37" s="316" t="s">
        <v>1</v>
      </c>
      <c r="D37" s="316" t="s">
        <v>968</v>
      </c>
      <c r="E37" s="17" t="s">
        <v>1</v>
      </c>
      <c r="F37" s="317">
        <v>36</v>
      </c>
      <c r="G37" s="38"/>
      <c r="H37" s="44"/>
    </row>
    <row r="38" s="2" customFormat="1" ht="16.8" customHeight="1">
      <c r="A38" s="38"/>
      <c r="B38" s="44"/>
      <c r="C38" s="316" t="s">
        <v>1</v>
      </c>
      <c r="D38" s="316" t="s">
        <v>969</v>
      </c>
      <c r="E38" s="17" t="s">
        <v>1</v>
      </c>
      <c r="F38" s="317">
        <v>38.399999999999999</v>
      </c>
      <c r="G38" s="38"/>
      <c r="H38" s="44"/>
    </row>
    <row r="39" s="2" customFormat="1" ht="16.8" customHeight="1">
      <c r="A39" s="38"/>
      <c r="B39" s="44"/>
      <c r="C39" s="316" t="s">
        <v>1</v>
      </c>
      <c r="D39" s="316" t="s">
        <v>970</v>
      </c>
      <c r="E39" s="17" t="s">
        <v>1</v>
      </c>
      <c r="F39" s="317">
        <v>38.399999999999999</v>
      </c>
      <c r="G39" s="38"/>
      <c r="H39" s="44"/>
    </row>
    <row r="40" s="2" customFormat="1" ht="16.8" customHeight="1">
      <c r="A40" s="38"/>
      <c r="B40" s="44"/>
      <c r="C40" s="316" t="s">
        <v>1</v>
      </c>
      <c r="D40" s="316" t="s">
        <v>971</v>
      </c>
      <c r="E40" s="17" t="s">
        <v>1</v>
      </c>
      <c r="F40" s="317">
        <v>30.600000000000001</v>
      </c>
      <c r="G40" s="38"/>
      <c r="H40" s="44"/>
    </row>
    <row r="41" s="2" customFormat="1" ht="16.8" customHeight="1">
      <c r="A41" s="38"/>
      <c r="B41" s="44"/>
      <c r="C41" s="316" t="s">
        <v>1</v>
      </c>
      <c r="D41" s="316" t="s">
        <v>972</v>
      </c>
      <c r="E41" s="17" t="s">
        <v>1</v>
      </c>
      <c r="F41" s="317">
        <v>30.600000000000001</v>
      </c>
      <c r="G41" s="38"/>
      <c r="H41" s="44"/>
    </row>
    <row r="42" s="2" customFormat="1" ht="16.8" customHeight="1">
      <c r="A42" s="38"/>
      <c r="B42" s="44"/>
      <c r="C42" s="316" t="s">
        <v>1</v>
      </c>
      <c r="D42" s="316" t="s">
        <v>973</v>
      </c>
      <c r="E42" s="17" t="s">
        <v>1</v>
      </c>
      <c r="F42" s="317">
        <v>40.799999999999997</v>
      </c>
      <c r="G42" s="38"/>
      <c r="H42" s="44"/>
    </row>
    <row r="43" s="2" customFormat="1" ht="16.8" customHeight="1">
      <c r="A43" s="38"/>
      <c r="B43" s="44"/>
      <c r="C43" s="316" t="s">
        <v>1</v>
      </c>
      <c r="D43" s="316" t="s">
        <v>974</v>
      </c>
      <c r="E43" s="17" t="s">
        <v>1</v>
      </c>
      <c r="F43" s="317">
        <v>40.799999999999997</v>
      </c>
      <c r="G43" s="38"/>
      <c r="H43" s="44"/>
    </row>
    <row r="44" s="2" customFormat="1" ht="16.8" customHeight="1">
      <c r="A44" s="38"/>
      <c r="B44" s="44"/>
      <c r="C44" s="316" t="s">
        <v>1</v>
      </c>
      <c r="D44" s="316" t="s">
        <v>975</v>
      </c>
      <c r="E44" s="17" t="s">
        <v>1</v>
      </c>
      <c r="F44" s="317">
        <v>40.799999999999997</v>
      </c>
      <c r="G44" s="38"/>
      <c r="H44" s="44"/>
    </row>
    <row r="45" s="2" customFormat="1" ht="16.8" customHeight="1">
      <c r="A45" s="38"/>
      <c r="B45" s="44"/>
      <c r="C45" s="316" t="s">
        <v>1</v>
      </c>
      <c r="D45" s="316" t="s">
        <v>976</v>
      </c>
      <c r="E45" s="17" t="s">
        <v>1</v>
      </c>
      <c r="F45" s="317">
        <v>42.799999999999997</v>
      </c>
      <c r="G45" s="38"/>
      <c r="H45" s="44"/>
    </row>
    <row r="46" s="2" customFormat="1" ht="16.8" customHeight="1">
      <c r="A46" s="38"/>
      <c r="B46" s="44"/>
      <c r="C46" s="316" t="s">
        <v>1</v>
      </c>
      <c r="D46" s="316" t="s">
        <v>977</v>
      </c>
      <c r="E46" s="17" t="s">
        <v>1</v>
      </c>
      <c r="F46" s="317">
        <v>44</v>
      </c>
      <c r="G46" s="38"/>
      <c r="H46" s="44"/>
    </row>
    <row r="47" s="2" customFormat="1" ht="16.8" customHeight="1">
      <c r="A47" s="38"/>
      <c r="B47" s="44"/>
      <c r="C47" s="316" t="s">
        <v>1</v>
      </c>
      <c r="D47" s="316" t="s">
        <v>978</v>
      </c>
      <c r="E47" s="17" t="s">
        <v>1</v>
      </c>
      <c r="F47" s="317">
        <v>44</v>
      </c>
      <c r="G47" s="38"/>
      <c r="H47" s="44"/>
    </row>
    <row r="48" s="2" customFormat="1" ht="16.8" customHeight="1">
      <c r="A48" s="38"/>
      <c r="B48" s="44"/>
      <c r="C48" s="316" t="s">
        <v>837</v>
      </c>
      <c r="D48" s="316" t="s">
        <v>152</v>
      </c>
      <c r="E48" s="17" t="s">
        <v>1</v>
      </c>
      <c r="F48" s="317">
        <v>690.89999999999998</v>
      </c>
      <c r="G48" s="38"/>
      <c r="H48" s="44"/>
    </row>
    <row r="49" s="2" customFormat="1" ht="16.8" customHeight="1">
      <c r="A49" s="38"/>
      <c r="B49" s="44"/>
      <c r="C49" s="318" t="s">
        <v>1357</v>
      </c>
      <c r="D49" s="38"/>
      <c r="E49" s="38"/>
      <c r="F49" s="38"/>
      <c r="G49" s="38"/>
      <c r="H49" s="44"/>
    </row>
    <row r="50" s="2" customFormat="1" ht="16.8" customHeight="1">
      <c r="A50" s="38"/>
      <c r="B50" s="44"/>
      <c r="C50" s="316" t="s">
        <v>956</v>
      </c>
      <c r="D50" s="316" t="s">
        <v>957</v>
      </c>
      <c r="E50" s="17" t="s">
        <v>245</v>
      </c>
      <c r="F50" s="317">
        <v>690.89999999999998</v>
      </c>
      <c r="G50" s="38"/>
      <c r="H50" s="44"/>
    </row>
    <row r="51" s="2" customFormat="1" ht="16.8" customHeight="1">
      <c r="A51" s="38"/>
      <c r="B51" s="44"/>
      <c r="C51" s="316" t="s">
        <v>979</v>
      </c>
      <c r="D51" s="316" t="s">
        <v>980</v>
      </c>
      <c r="E51" s="17" t="s">
        <v>245</v>
      </c>
      <c r="F51" s="317">
        <v>690.89999999999998</v>
      </c>
      <c r="G51" s="38"/>
      <c r="H51" s="44"/>
    </row>
    <row r="52" s="2" customFormat="1" ht="16.8" customHeight="1">
      <c r="A52" s="38"/>
      <c r="B52" s="44"/>
      <c r="C52" s="316" t="s">
        <v>983</v>
      </c>
      <c r="D52" s="316" t="s">
        <v>984</v>
      </c>
      <c r="E52" s="17" t="s">
        <v>303</v>
      </c>
      <c r="F52" s="317">
        <v>690.89999999999998</v>
      </c>
      <c r="G52" s="38"/>
      <c r="H52" s="44"/>
    </row>
    <row r="53" s="2" customFormat="1" ht="16.8" customHeight="1">
      <c r="A53" s="38"/>
      <c r="B53" s="44"/>
      <c r="C53" s="316" t="s">
        <v>988</v>
      </c>
      <c r="D53" s="316" t="s">
        <v>989</v>
      </c>
      <c r="E53" s="17" t="s">
        <v>303</v>
      </c>
      <c r="F53" s="317">
        <v>690.89999999999998</v>
      </c>
      <c r="G53" s="38"/>
      <c r="H53" s="44"/>
    </row>
    <row r="54" s="2" customFormat="1" ht="16.8" customHeight="1">
      <c r="A54" s="38"/>
      <c r="B54" s="44"/>
      <c r="C54" s="316" t="s">
        <v>992</v>
      </c>
      <c r="D54" s="316" t="s">
        <v>993</v>
      </c>
      <c r="E54" s="17" t="s">
        <v>303</v>
      </c>
      <c r="F54" s="317">
        <v>690.89999999999998</v>
      </c>
      <c r="G54" s="38"/>
      <c r="H54" s="44"/>
    </row>
    <row r="55" s="2" customFormat="1" ht="16.8" customHeight="1">
      <c r="A55" s="38"/>
      <c r="B55" s="44"/>
      <c r="C55" s="316" t="s">
        <v>996</v>
      </c>
      <c r="D55" s="316" t="s">
        <v>997</v>
      </c>
      <c r="E55" s="17" t="s">
        <v>245</v>
      </c>
      <c r="F55" s="317">
        <v>690.89999999999998</v>
      </c>
      <c r="G55" s="38"/>
      <c r="H55" s="44"/>
    </row>
    <row r="56" s="2" customFormat="1" ht="16.8" customHeight="1">
      <c r="A56" s="38"/>
      <c r="B56" s="44"/>
      <c r="C56" s="316" t="s">
        <v>1000</v>
      </c>
      <c r="D56" s="316" t="s">
        <v>1001</v>
      </c>
      <c r="E56" s="17" t="s">
        <v>245</v>
      </c>
      <c r="F56" s="317">
        <v>690.89999999999998</v>
      </c>
      <c r="G56" s="38"/>
      <c r="H56" s="44"/>
    </row>
    <row r="57" s="2" customFormat="1" ht="16.8" customHeight="1">
      <c r="A57" s="38"/>
      <c r="B57" s="44"/>
      <c r="C57" s="312" t="s">
        <v>843</v>
      </c>
      <c r="D57" s="313" t="s">
        <v>844</v>
      </c>
      <c r="E57" s="314" t="s">
        <v>245</v>
      </c>
      <c r="F57" s="315">
        <v>911.5</v>
      </c>
      <c r="G57" s="38"/>
      <c r="H57" s="44"/>
    </row>
    <row r="58" s="2" customFormat="1" ht="16.8" customHeight="1">
      <c r="A58" s="38"/>
      <c r="B58" s="44"/>
      <c r="C58" s="316" t="s">
        <v>1</v>
      </c>
      <c r="D58" s="316" t="s">
        <v>1008</v>
      </c>
      <c r="E58" s="17" t="s">
        <v>1</v>
      </c>
      <c r="F58" s="317">
        <v>42.5</v>
      </c>
      <c r="G58" s="38"/>
      <c r="H58" s="44"/>
    </row>
    <row r="59" s="2" customFormat="1" ht="16.8" customHeight="1">
      <c r="A59" s="38"/>
      <c r="B59" s="44"/>
      <c r="C59" s="316" t="s">
        <v>1</v>
      </c>
      <c r="D59" s="316" t="s">
        <v>1009</v>
      </c>
      <c r="E59" s="17" t="s">
        <v>1</v>
      </c>
      <c r="F59" s="317">
        <v>42.5</v>
      </c>
      <c r="G59" s="38"/>
      <c r="H59" s="44"/>
    </row>
    <row r="60" s="2" customFormat="1" ht="16.8" customHeight="1">
      <c r="A60" s="38"/>
      <c r="B60" s="44"/>
      <c r="C60" s="316" t="s">
        <v>1</v>
      </c>
      <c r="D60" s="316" t="s">
        <v>1010</v>
      </c>
      <c r="E60" s="17" t="s">
        <v>1</v>
      </c>
      <c r="F60" s="317">
        <v>42.5</v>
      </c>
      <c r="G60" s="38"/>
      <c r="H60" s="44"/>
    </row>
    <row r="61" s="2" customFormat="1" ht="16.8" customHeight="1">
      <c r="A61" s="38"/>
      <c r="B61" s="44"/>
      <c r="C61" s="316" t="s">
        <v>1</v>
      </c>
      <c r="D61" s="316" t="s">
        <v>1011</v>
      </c>
      <c r="E61" s="17" t="s">
        <v>1</v>
      </c>
      <c r="F61" s="317">
        <v>42.5</v>
      </c>
      <c r="G61" s="38"/>
      <c r="H61" s="44"/>
    </row>
    <row r="62" s="2" customFormat="1" ht="16.8" customHeight="1">
      <c r="A62" s="38"/>
      <c r="B62" s="44"/>
      <c r="C62" s="316" t="s">
        <v>1</v>
      </c>
      <c r="D62" s="316" t="s">
        <v>1012</v>
      </c>
      <c r="E62" s="17" t="s">
        <v>1</v>
      </c>
      <c r="F62" s="317">
        <v>45</v>
      </c>
      <c r="G62" s="38"/>
      <c r="H62" s="44"/>
    </row>
    <row r="63" s="2" customFormat="1" ht="16.8" customHeight="1">
      <c r="A63" s="38"/>
      <c r="B63" s="44"/>
      <c r="C63" s="316" t="s">
        <v>1</v>
      </c>
      <c r="D63" s="316" t="s">
        <v>1013</v>
      </c>
      <c r="E63" s="17" t="s">
        <v>1</v>
      </c>
      <c r="F63" s="317">
        <v>45</v>
      </c>
      <c r="G63" s="38"/>
      <c r="H63" s="44"/>
    </row>
    <row r="64" s="2" customFormat="1" ht="16.8" customHeight="1">
      <c r="A64" s="38"/>
      <c r="B64" s="44"/>
      <c r="C64" s="316" t="s">
        <v>1</v>
      </c>
      <c r="D64" s="316" t="s">
        <v>1014</v>
      </c>
      <c r="E64" s="17" t="s">
        <v>1</v>
      </c>
      <c r="F64" s="317">
        <v>47</v>
      </c>
      <c r="G64" s="38"/>
      <c r="H64" s="44"/>
    </row>
    <row r="65" s="2" customFormat="1" ht="16.8" customHeight="1">
      <c r="A65" s="38"/>
      <c r="B65" s="44"/>
      <c r="C65" s="316" t="s">
        <v>1</v>
      </c>
      <c r="D65" s="316" t="s">
        <v>1015</v>
      </c>
      <c r="E65" s="17" t="s">
        <v>1</v>
      </c>
      <c r="F65" s="317">
        <v>45</v>
      </c>
      <c r="G65" s="38"/>
      <c r="H65" s="44"/>
    </row>
    <row r="66" s="2" customFormat="1" ht="16.8" customHeight="1">
      <c r="A66" s="38"/>
      <c r="B66" s="44"/>
      <c r="C66" s="316" t="s">
        <v>1</v>
      </c>
      <c r="D66" s="316" t="s">
        <v>1016</v>
      </c>
      <c r="E66" s="17" t="s">
        <v>1</v>
      </c>
      <c r="F66" s="317">
        <v>45</v>
      </c>
      <c r="G66" s="38"/>
      <c r="H66" s="44"/>
    </row>
    <row r="67" s="2" customFormat="1" ht="16.8" customHeight="1">
      <c r="A67" s="38"/>
      <c r="B67" s="44"/>
      <c r="C67" s="316" t="s">
        <v>1</v>
      </c>
      <c r="D67" s="316" t="s">
        <v>1017</v>
      </c>
      <c r="E67" s="17" t="s">
        <v>1</v>
      </c>
      <c r="F67" s="317">
        <v>48</v>
      </c>
      <c r="G67" s="38"/>
      <c r="H67" s="44"/>
    </row>
    <row r="68" s="2" customFormat="1" ht="16.8" customHeight="1">
      <c r="A68" s="38"/>
      <c r="B68" s="44"/>
      <c r="C68" s="316" t="s">
        <v>1</v>
      </c>
      <c r="D68" s="316" t="s">
        <v>1018</v>
      </c>
      <c r="E68" s="17" t="s">
        <v>1</v>
      </c>
      <c r="F68" s="317">
        <v>48</v>
      </c>
      <c r="G68" s="38"/>
      <c r="H68" s="44"/>
    </row>
    <row r="69" s="2" customFormat="1" ht="16.8" customHeight="1">
      <c r="A69" s="38"/>
      <c r="B69" s="44"/>
      <c r="C69" s="316" t="s">
        <v>1</v>
      </c>
      <c r="D69" s="316" t="s">
        <v>1019</v>
      </c>
      <c r="E69" s="17" t="s">
        <v>1</v>
      </c>
      <c r="F69" s="317">
        <v>51</v>
      </c>
      <c r="G69" s="38"/>
      <c r="H69" s="44"/>
    </row>
    <row r="70" s="2" customFormat="1" ht="16.8" customHeight="1">
      <c r="A70" s="38"/>
      <c r="B70" s="44"/>
      <c r="C70" s="316" t="s">
        <v>1</v>
      </c>
      <c r="D70" s="316" t="s">
        <v>1020</v>
      </c>
      <c r="E70" s="17" t="s">
        <v>1</v>
      </c>
      <c r="F70" s="317">
        <v>51</v>
      </c>
      <c r="G70" s="38"/>
      <c r="H70" s="44"/>
    </row>
    <row r="71" s="2" customFormat="1" ht="16.8" customHeight="1">
      <c r="A71" s="38"/>
      <c r="B71" s="44"/>
      <c r="C71" s="316" t="s">
        <v>1</v>
      </c>
      <c r="D71" s="316" t="s">
        <v>1021</v>
      </c>
      <c r="E71" s="17" t="s">
        <v>1</v>
      </c>
      <c r="F71" s="317">
        <v>51</v>
      </c>
      <c r="G71" s="38"/>
      <c r="H71" s="44"/>
    </row>
    <row r="72" s="2" customFormat="1" ht="16.8" customHeight="1">
      <c r="A72" s="38"/>
      <c r="B72" s="44"/>
      <c r="C72" s="316" t="s">
        <v>1</v>
      </c>
      <c r="D72" s="316" t="s">
        <v>1022</v>
      </c>
      <c r="E72" s="17" t="s">
        <v>1</v>
      </c>
      <c r="F72" s="317">
        <v>51</v>
      </c>
      <c r="G72" s="38"/>
      <c r="H72" s="44"/>
    </row>
    <row r="73" s="2" customFormat="1" ht="16.8" customHeight="1">
      <c r="A73" s="38"/>
      <c r="B73" s="44"/>
      <c r="C73" s="316" t="s">
        <v>1</v>
      </c>
      <c r="D73" s="316" t="s">
        <v>1023</v>
      </c>
      <c r="E73" s="17" t="s">
        <v>1</v>
      </c>
      <c r="F73" s="317">
        <v>51</v>
      </c>
      <c r="G73" s="38"/>
      <c r="H73" s="44"/>
    </row>
    <row r="74" s="2" customFormat="1" ht="16.8" customHeight="1">
      <c r="A74" s="38"/>
      <c r="B74" s="44"/>
      <c r="C74" s="316" t="s">
        <v>1</v>
      </c>
      <c r="D74" s="316" t="s">
        <v>1024</v>
      </c>
      <c r="E74" s="17" t="s">
        <v>1</v>
      </c>
      <c r="F74" s="317">
        <v>53.5</v>
      </c>
      <c r="G74" s="38"/>
      <c r="H74" s="44"/>
    </row>
    <row r="75" s="2" customFormat="1" ht="16.8" customHeight="1">
      <c r="A75" s="38"/>
      <c r="B75" s="44"/>
      <c r="C75" s="316" t="s">
        <v>1</v>
      </c>
      <c r="D75" s="316" t="s">
        <v>1025</v>
      </c>
      <c r="E75" s="17" t="s">
        <v>1</v>
      </c>
      <c r="F75" s="317">
        <v>55</v>
      </c>
      <c r="G75" s="38"/>
      <c r="H75" s="44"/>
    </row>
    <row r="76" s="2" customFormat="1" ht="16.8" customHeight="1">
      <c r="A76" s="38"/>
      <c r="B76" s="44"/>
      <c r="C76" s="316" t="s">
        <v>1</v>
      </c>
      <c r="D76" s="316" t="s">
        <v>1026</v>
      </c>
      <c r="E76" s="17" t="s">
        <v>1</v>
      </c>
      <c r="F76" s="317">
        <v>55</v>
      </c>
      <c r="G76" s="38"/>
      <c r="H76" s="44"/>
    </row>
    <row r="77" s="2" customFormat="1" ht="16.8" customHeight="1">
      <c r="A77" s="38"/>
      <c r="B77" s="44"/>
      <c r="C77" s="316" t="s">
        <v>843</v>
      </c>
      <c r="D77" s="316" t="s">
        <v>152</v>
      </c>
      <c r="E77" s="17" t="s">
        <v>1</v>
      </c>
      <c r="F77" s="317">
        <v>911.5</v>
      </c>
      <c r="G77" s="38"/>
      <c r="H77" s="44"/>
    </row>
    <row r="78" s="2" customFormat="1" ht="16.8" customHeight="1">
      <c r="A78" s="38"/>
      <c r="B78" s="44"/>
      <c r="C78" s="318" t="s">
        <v>1357</v>
      </c>
      <c r="D78" s="38"/>
      <c r="E78" s="38"/>
      <c r="F78" s="38"/>
      <c r="G78" s="38"/>
      <c r="H78" s="44"/>
    </row>
    <row r="79" s="2" customFormat="1">
      <c r="A79" s="38"/>
      <c r="B79" s="44"/>
      <c r="C79" s="316" t="s">
        <v>1004</v>
      </c>
      <c r="D79" s="316" t="s">
        <v>1005</v>
      </c>
      <c r="E79" s="17" t="s">
        <v>245</v>
      </c>
      <c r="F79" s="317">
        <v>911.5</v>
      </c>
      <c r="G79" s="38"/>
      <c r="H79" s="44"/>
    </row>
    <row r="80" s="2" customFormat="1">
      <c r="A80" s="38"/>
      <c r="B80" s="44"/>
      <c r="C80" s="316" t="s">
        <v>1027</v>
      </c>
      <c r="D80" s="316" t="s">
        <v>1028</v>
      </c>
      <c r="E80" s="17" t="s">
        <v>245</v>
      </c>
      <c r="F80" s="317">
        <v>911.5</v>
      </c>
      <c r="G80" s="38"/>
      <c r="H80" s="44"/>
    </row>
    <row r="81" s="2" customFormat="1" ht="16.8" customHeight="1">
      <c r="A81" s="38"/>
      <c r="B81" s="44"/>
      <c r="C81" s="316" t="s">
        <v>1031</v>
      </c>
      <c r="D81" s="316" t="s">
        <v>1032</v>
      </c>
      <c r="E81" s="17" t="s">
        <v>245</v>
      </c>
      <c r="F81" s="317">
        <v>911.5</v>
      </c>
      <c r="G81" s="38"/>
      <c r="H81" s="44"/>
    </row>
    <row r="82" s="2" customFormat="1" ht="16.8" customHeight="1">
      <c r="A82" s="38"/>
      <c r="B82" s="44"/>
      <c r="C82" s="316" t="s">
        <v>1035</v>
      </c>
      <c r="D82" s="316" t="s">
        <v>1036</v>
      </c>
      <c r="E82" s="17" t="s">
        <v>245</v>
      </c>
      <c r="F82" s="317">
        <v>911.5</v>
      </c>
      <c r="G82" s="38"/>
      <c r="H82" s="44"/>
    </row>
    <row r="83" s="2" customFormat="1" ht="16.8" customHeight="1">
      <c r="A83" s="38"/>
      <c r="B83" s="44"/>
      <c r="C83" s="316" t="s">
        <v>1039</v>
      </c>
      <c r="D83" s="316" t="s">
        <v>1040</v>
      </c>
      <c r="E83" s="17" t="s">
        <v>1041</v>
      </c>
      <c r="F83" s="317">
        <v>167716</v>
      </c>
      <c r="G83" s="38"/>
      <c r="H83" s="44"/>
    </row>
    <row r="84" s="2" customFormat="1" ht="16.8" customHeight="1">
      <c r="A84" s="38"/>
      <c r="B84" s="44"/>
      <c r="C84" s="316" t="s">
        <v>1052</v>
      </c>
      <c r="D84" s="316" t="s">
        <v>1053</v>
      </c>
      <c r="E84" s="17" t="s">
        <v>1041</v>
      </c>
      <c r="F84" s="317">
        <v>167716</v>
      </c>
      <c r="G84" s="38"/>
      <c r="H84" s="44"/>
    </row>
    <row r="85" s="2" customFormat="1" ht="16.8" customHeight="1">
      <c r="A85" s="38"/>
      <c r="B85" s="44"/>
      <c r="C85" s="316" t="s">
        <v>1046</v>
      </c>
      <c r="D85" s="316" t="s">
        <v>1047</v>
      </c>
      <c r="E85" s="17" t="s">
        <v>746</v>
      </c>
      <c r="F85" s="317">
        <v>167.71600000000001</v>
      </c>
      <c r="G85" s="38"/>
      <c r="H85" s="44"/>
    </row>
    <row r="86" s="2" customFormat="1" ht="16.8" customHeight="1">
      <c r="A86" s="38"/>
      <c r="B86" s="44"/>
      <c r="C86" s="312" t="s">
        <v>825</v>
      </c>
      <c r="D86" s="313" t="s">
        <v>826</v>
      </c>
      <c r="E86" s="314" t="s">
        <v>303</v>
      </c>
      <c r="F86" s="315">
        <v>227.69999999999999</v>
      </c>
      <c r="G86" s="38"/>
      <c r="H86" s="44"/>
    </row>
    <row r="87" s="2" customFormat="1" ht="16.8" customHeight="1">
      <c r="A87" s="38"/>
      <c r="B87" s="44"/>
      <c r="C87" s="316" t="s">
        <v>1</v>
      </c>
      <c r="D87" s="316" t="s">
        <v>885</v>
      </c>
      <c r="E87" s="17" t="s">
        <v>1</v>
      </c>
      <c r="F87" s="317">
        <v>25.5</v>
      </c>
      <c r="G87" s="38"/>
      <c r="H87" s="44"/>
    </row>
    <row r="88" s="2" customFormat="1" ht="16.8" customHeight="1">
      <c r="A88" s="38"/>
      <c r="B88" s="44"/>
      <c r="C88" s="316" t="s">
        <v>1</v>
      </c>
      <c r="D88" s="316" t="s">
        <v>886</v>
      </c>
      <c r="E88" s="17" t="s">
        <v>1</v>
      </c>
      <c r="F88" s="317">
        <v>34</v>
      </c>
      <c r="G88" s="38"/>
      <c r="H88" s="44"/>
    </row>
    <row r="89" s="2" customFormat="1" ht="16.8" customHeight="1">
      <c r="A89" s="38"/>
      <c r="B89" s="44"/>
      <c r="C89" s="316" t="s">
        <v>1</v>
      </c>
      <c r="D89" s="316" t="s">
        <v>887</v>
      </c>
      <c r="E89" s="17" t="s">
        <v>1</v>
      </c>
      <c r="F89" s="317">
        <v>34</v>
      </c>
      <c r="G89" s="38"/>
      <c r="H89" s="44"/>
    </row>
    <row r="90" s="2" customFormat="1" ht="16.8" customHeight="1">
      <c r="A90" s="38"/>
      <c r="B90" s="44"/>
      <c r="C90" s="316" t="s">
        <v>1</v>
      </c>
      <c r="D90" s="316" t="s">
        <v>888</v>
      </c>
      <c r="E90" s="17" t="s">
        <v>1</v>
      </c>
      <c r="F90" s="317">
        <v>34</v>
      </c>
      <c r="G90" s="38"/>
      <c r="H90" s="44"/>
    </row>
    <row r="91" s="2" customFormat="1" ht="16.8" customHeight="1">
      <c r="A91" s="38"/>
      <c r="B91" s="44"/>
      <c r="C91" s="316" t="s">
        <v>1</v>
      </c>
      <c r="D91" s="316" t="s">
        <v>889</v>
      </c>
      <c r="E91" s="17" t="s">
        <v>1</v>
      </c>
      <c r="F91" s="317">
        <v>36</v>
      </c>
      <c r="G91" s="38"/>
      <c r="H91" s="44"/>
    </row>
    <row r="92" s="2" customFormat="1" ht="16.8" customHeight="1">
      <c r="A92" s="38"/>
      <c r="B92" s="44"/>
      <c r="C92" s="316" t="s">
        <v>1</v>
      </c>
      <c r="D92" s="316" t="s">
        <v>890</v>
      </c>
      <c r="E92" s="17" t="s">
        <v>1</v>
      </c>
      <c r="F92" s="317">
        <v>36</v>
      </c>
      <c r="G92" s="38"/>
      <c r="H92" s="44"/>
    </row>
    <row r="93" s="2" customFormat="1" ht="16.8" customHeight="1">
      <c r="A93" s="38"/>
      <c r="B93" s="44"/>
      <c r="C93" s="316" t="s">
        <v>1</v>
      </c>
      <c r="D93" s="316" t="s">
        <v>891</v>
      </c>
      <c r="E93" s="17" t="s">
        <v>1</v>
      </c>
      <c r="F93" s="317">
        <v>28.199999999999999</v>
      </c>
      <c r="G93" s="38"/>
      <c r="H93" s="44"/>
    </row>
    <row r="94" s="2" customFormat="1" ht="16.8" customHeight="1">
      <c r="A94" s="38"/>
      <c r="B94" s="44"/>
      <c r="C94" s="316" t="s">
        <v>825</v>
      </c>
      <c r="D94" s="316" t="s">
        <v>152</v>
      </c>
      <c r="E94" s="17" t="s">
        <v>1</v>
      </c>
      <c r="F94" s="317">
        <v>227.69999999999999</v>
      </c>
      <c r="G94" s="38"/>
      <c r="H94" s="44"/>
    </row>
    <row r="95" s="2" customFormat="1" ht="16.8" customHeight="1">
      <c r="A95" s="38"/>
      <c r="B95" s="44"/>
      <c r="C95" s="318" t="s">
        <v>1357</v>
      </c>
      <c r="D95" s="38"/>
      <c r="E95" s="38"/>
      <c r="F95" s="38"/>
      <c r="G95" s="38"/>
      <c r="H95" s="44"/>
    </row>
    <row r="96" s="2" customFormat="1">
      <c r="A96" s="38"/>
      <c r="B96" s="44"/>
      <c r="C96" s="316" t="s">
        <v>881</v>
      </c>
      <c r="D96" s="316" t="s">
        <v>882</v>
      </c>
      <c r="E96" s="17" t="s">
        <v>303</v>
      </c>
      <c r="F96" s="317">
        <v>227.69999999999999</v>
      </c>
      <c r="G96" s="38"/>
      <c r="H96" s="44"/>
    </row>
    <row r="97" s="2" customFormat="1" ht="16.8" customHeight="1">
      <c r="A97" s="38"/>
      <c r="B97" s="44"/>
      <c r="C97" s="316" t="s">
        <v>953</v>
      </c>
      <c r="D97" s="316" t="s">
        <v>954</v>
      </c>
      <c r="E97" s="17" t="s">
        <v>303</v>
      </c>
      <c r="F97" s="317">
        <v>1346.0899999999999</v>
      </c>
      <c r="G97" s="38"/>
      <c r="H97" s="44"/>
    </row>
    <row r="98" s="2" customFormat="1" ht="16.8" customHeight="1">
      <c r="A98" s="38"/>
      <c r="B98" s="44"/>
      <c r="C98" s="316" t="s">
        <v>892</v>
      </c>
      <c r="D98" s="316" t="s">
        <v>893</v>
      </c>
      <c r="E98" s="17" t="s">
        <v>303</v>
      </c>
      <c r="F98" s="317">
        <v>227.69999999999999</v>
      </c>
      <c r="G98" s="38"/>
      <c r="H98" s="44"/>
    </row>
    <row r="99" s="2" customFormat="1" ht="16.8" customHeight="1">
      <c r="A99" s="38"/>
      <c r="B99" s="44"/>
      <c r="C99" s="312" t="s">
        <v>828</v>
      </c>
      <c r="D99" s="313" t="s">
        <v>829</v>
      </c>
      <c r="E99" s="314" t="s">
        <v>303</v>
      </c>
      <c r="F99" s="315">
        <v>463.19999999999999</v>
      </c>
      <c r="G99" s="38"/>
      <c r="H99" s="44"/>
    </row>
    <row r="100" s="2" customFormat="1" ht="16.8" customHeight="1">
      <c r="A100" s="38"/>
      <c r="B100" s="44"/>
      <c r="C100" s="316" t="s">
        <v>1</v>
      </c>
      <c r="D100" s="316" t="s">
        <v>901</v>
      </c>
      <c r="E100" s="17" t="s">
        <v>1</v>
      </c>
      <c r="F100" s="317">
        <v>36</v>
      </c>
      <c r="G100" s="38"/>
      <c r="H100" s="44"/>
    </row>
    <row r="101" s="2" customFormat="1" ht="16.8" customHeight="1">
      <c r="A101" s="38"/>
      <c r="B101" s="44"/>
      <c r="C101" s="316" t="s">
        <v>1</v>
      </c>
      <c r="D101" s="316" t="s">
        <v>902</v>
      </c>
      <c r="E101" s="17" t="s">
        <v>1</v>
      </c>
      <c r="F101" s="317">
        <v>36</v>
      </c>
      <c r="G101" s="38"/>
      <c r="H101" s="44"/>
    </row>
    <row r="102" s="2" customFormat="1" ht="16.8" customHeight="1">
      <c r="A102" s="38"/>
      <c r="B102" s="44"/>
      <c r="C102" s="316" t="s">
        <v>1</v>
      </c>
      <c r="D102" s="316" t="s">
        <v>903</v>
      </c>
      <c r="E102" s="17" t="s">
        <v>1</v>
      </c>
      <c r="F102" s="317">
        <v>38.399999999999999</v>
      </c>
      <c r="G102" s="38"/>
      <c r="H102" s="44"/>
    </row>
    <row r="103" s="2" customFormat="1" ht="16.8" customHeight="1">
      <c r="A103" s="38"/>
      <c r="B103" s="44"/>
      <c r="C103" s="316" t="s">
        <v>1</v>
      </c>
      <c r="D103" s="316" t="s">
        <v>904</v>
      </c>
      <c r="E103" s="17" t="s">
        <v>1</v>
      </c>
      <c r="F103" s="317">
        <v>38.399999999999999</v>
      </c>
      <c r="G103" s="38"/>
      <c r="H103" s="44"/>
    </row>
    <row r="104" s="2" customFormat="1" ht="16.8" customHeight="1">
      <c r="A104" s="38"/>
      <c r="B104" s="44"/>
      <c r="C104" s="316" t="s">
        <v>1</v>
      </c>
      <c r="D104" s="316" t="s">
        <v>905</v>
      </c>
      <c r="E104" s="17" t="s">
        <v>1</v>
      </c>
      <c r="F104" s="317">
        <v>30.600000000000001</v>
      </c>
      <c r="G104" s="38"/>
      <c r="H104" s="44"/>
    </row>
    <row r="105" s="2" customFormat="1" ht="16.8" customHeight="1">
      <c r="A105" s="38"/>
      <c r="B105" s="44"/>
      <c r="C105" s="316" t="s">
        <v>1</v>
      </c>
      <c r="D105" s="316" t="s">
        <v>906</v>
      </c>
      <c r="E105" s="17" t="s">
        <v>1</v>
      </c>
      <c r="F105" s="317">
        <v>30.600000000000001</v>
      </c>
      <c r="G105" s="38"/>
      <c r="H105" s="44"/>
    </row>
    <row r="106" s="2" customFormat="1" ht="16.8" customHeight="1">
      <c r="A106" s="38"/>
      <c r="B106" s="44"/>
      <c r="C106" s="316" t="s">
        <v>1</v>
      </c>
      <c r="D106" s="316" t="s">
        <v>907</v>
      </c>
      <c r="E106" s="17" t="s">
        <v>1</v>
      </c>
      <c r="F106" s="317">
        <v>40.799999999999997</v>
      </c>
      <c r="G106" s="38"/>
      <c r="H106" s="44"/>
    </row>
    <row r="107" s="2" customFormat="1" ht="16.8" customHeight="1">
      <c r="A107" s="38"/>
      <c r="B107" s="44"/>
      <c r="C107" s="316" t="s">
        <v>1</v>
      </c>
      <c r="D107" s="316" t="s">
        <v>908</v>
      </c>
      <c r="E107" s="17" t="s">
        <v>1</v>
      </c>
      <c r="F107" s="317">
        <v>40.799999999999997</v>
      </c>
      <c r="G107" s="38"/>
      <c r="H107" s="44"/>
    </row>
    <row r="108" s="2" customFormat="1" ht="16.8" customHeight="1">
      <c r="A108" s="38"/>
      <c r="B108" s="44"/>
      <c r="C108" s="316" t="s">
        <v>1</v>
      </c>
      <c r="D108" s="316" t="s">
        <v>909</v>
      </c>
      <c r="E108" s="17" t="s">
        <v>1</v>
      </c>
      <c r="F108" s="317">
        <v>40.799999999999997</v>
      </c>
      <c r="G108" s="38"/>
      <c r="H108" s="44"/>
    </row>
    <row r="109" s="2" customFormat="1" ht="16.8" customHeight="1">
      <c r="A109" s="38"/>
      <c r="B109" s="44"/>
      <c r="C109" s="316" t="s">
        <v>1</v>
      </c>
      <c r="D109" s="316" t="s">
        <v>910</v>
      </c>
      <c r="E109" s="17" t="s">
        <v>1</v>
      </c>
      <c r="F109" s="317">
        <v>42.799999999999997</v>
      </c>
      <c r="G109" s="38"/>
      <c r="H109" s="44"/>
    </row>
    <row r="110" s="2" customFormat="1" ht="16.8" customHeight="1">
      <c r="A110" s="38"/>
      <c r="B110" s="44"/>
      <c r="C110" s="316" t="s">
        <v>1</v>
      </c>
      <c r="D110" s="316" t="s">
        <v>911</v>
      </c>
      <c r="E110" s="17" t="s">
        <v>1</v>
      </c>
      <c r="F110" s="317">
        <v>44</v>
      </c>
      <c r="G110" s="38"/>
      <c r="H110" s="44"/>
    </row>
    <row r="111" s="2" customFormat="1" ht="16.8" customHeight="1">
      <c r="A111" s="38"/>
      <c r="B111" s="44"/>
      <c r="C111" s="316" t="s">
        <v>1</v>
      </c>
      <c r="D111" s="316" t="s">
        <v>912</v>
      </c>
      <c r="E111" s="17" t="s">
        <v>1</v>
      </c>
      <c r="F111" s="317">
        <v>44</v>
      </c>
      <c r="G111" s="38"/>
      <c r="H111" s="44"/>
    </row>
    <row r="112" s="2" customFormat="1" ht="16.8" customHeight="1">
      <c r="A112" s="38"/>
      <c r="B112" s="44"/>
      <c r="C112" s="316" t="s">
        <v>828</v>
      </c>
      <c r="D112" s="316" t="s">
        <v>152</v>
      </c>
      <c r="E112" s="17" t="s">
        <v>1</v>
      </c>
      <c r="F112" s="317">
        <v>463.19999999999999</v>
      </c>
      <c r="G112" s="38"/>
      <c r="H112" s="44"/>
    </row>
    <row r="113" s="2" customFormat="1" ht="16.8" customHeight="1">
      <c r="A113" s="38"/>
      <c r="B113" s="44"/>
      <c r="C113" s="318" t="s">
        <v>1357</v>
      </c>
      <c r="D113" s="38"/>
      <c r="E113" s="38"/>
      <c r="F113" s="38"/>
      <c r="G113" s="38"/>
      <c r="H113" s="44"/>
    </row>
    <row r="114" s="2" customFormat="1">
      <c r="A114" s="38"/>
      <c r="B114" s="44"/>
      <c r="C114" s="316" t="s">
        <v>897</v>
      </c>
      <c r="D114" s="316" t="s">
        <v>898</v>
      </c>
      <c r="E114" s="17" t="s">
        <v>303</v>
      </c>
      <c r="F114" s="317">
        <v>463.19999999999999</v>
      </c>
      <c r="G114" s="38"/>
      <c r="H114" s="44"/>
    </row>
    <row r="115" s="2" customFormat="1" ht="16.8" customHeight="1">
      <c r="A115" s="38"/>
      <c r="B115" s="44"/>
      <c r="C115" s="316" t="s">
        <v>953</v>
      </c>
      <c r="D115" s="316" t="s">
        <v>954</v>
      </c>
      <c r="E115" s="17" t="s">
        <v>303</v>
      </c>
      <c r="F115" s="317">
        <v>1346.0899999999999</v>
      </c>
      <c r="G115" s="38"/>
      <c r="H115" s="44"/>
    </row>
    <row r="116" s="2" customFormat="1" ht="16.8" customHeight="1">
      <c r="A116" s="38"/>
      <c r="B116" s="44"/>
      <c r="C116" s="316" t="s">
        <v>913</v>
      </c>
      <c r="D116" s="316" t="s">
        <v>914</v>
      </c>
      <c r="E116" s="17" t="s">
        <v>303</v>
      </c>
      <c r="F116" s="317">
        <v>463.19999999999999</v>
      </c>
      <c r="G116" s="38"/>
      <c r="H116" s="44"/>
    </row>
    <row r="117" s="2" customFormat="1" ht="16.8" customHeight="1">
      <c r="A117" s="38"/>
      <c r="B117" s="44"/>
      <c r="C117" s="312" t="s">
        <v>831</v>
      </c>
      <c r="D117" s="313" t="s">
        <v>832</v>
      </c>
      <c r="E117" s="314" t="s">
        <v>303</v>
      </c>
      <c r="F117" s="315">
        <v>223.37700000000001</v>
      </c>
      <c r="G117" s="38"/>
      <c r="H117" s="44"/>
    </row>
    <row r="118" s="2" customFormat="1" ht="16.8" customHeight="1">
      <c r="A118" s="38"/>
      <c r="B118" s="44"/>
      <c r="C118" s="316" t="s">
        <v>1</v>
      </c>
      <c r="D118" s="316" t="s">
        <v>921</v>
      </c>
      <c r="E118" s="17" t="s">
        <v>1</v>
      </c>
      <c r="F118" s="317">
        <v>31.5</v>
      </c>
      <c r="G118" s="38"/>
      <c r="H118" s="44"/>
    </row>
    <row r="119" s="2" customFormat="1" ht="16.8" customHeight="1">
      <c r="A119" s="38"/>
      <c r="B119" s="44"/>
      <c r="C119" s="316" t="s">
        <v>1</v>
      </c>
      <c r="D119" s="316" t="s">
        <v>922</v>
      </c>
      <c r="E119" s="17" t="s">
        <v>1</v>
      </c>
      <c r="F119" s="317">
        <v>26.562999999999999</v>
      </c>
      <c r="G119" s="38"/>
      <c r="H119" s="44"/>
    </row>
    <row r="120" s="2" customFormat="1" ht="16.8" customHeight="1">
      <c r="A120" s="38"/>
      <c r="B120" s="44"/>
      <c r="C120" s="316" t="s">
        <v>1</v>
      </c>
      <c r="D120" s="316" t="s">
        <v>923</v>
      </c>
      <c r="E120" s="17" t="s">
        <v>1</v>
      </c>
      <c r="F120" s="317">
        <v>26.562999999999999</v>
      </c>
      <c r="G120" s="38"/>
      <c r="H120" s="44"/>
    </row>
    <row r="121" s="2" customFormat="1" ht="16.8" customHeight="1">
      <c r="A121" s="38"/>
      <c r="B121" s="44"/>
      <c r="C121" s="316" t="s">
        <v>1</v>
      </c>
      <c r="D121" s="316" t="s">
        <v>924</v>
      </c>
      <c r="E121" s="17" t="s">
        <v>1</v>
      </c>
      <c r="F121" s="317">
        <v>26.562999999999999</v>
      </c>
      <c r="G121" s="38"/>
      <c r="H121" s="44"/>
    </row>
    <row r="122" s="2" customFormat="1" ht="16.8" customHeight="1">
      <c r="A122" s="38"/>
      <c r="B122" s="44"/>
      <c r="C122" s="316" t="s">
        <v>1</v>
      </c>
      <c r="D122" s="316" t="s">
        <v>925</v>
      </c>
      <c r="E122" s="17" t="s">
        <v>1</v>
      </c>
      <c r="F122" s="317">
        <v>26.562999999999999</v>
      </c>
      <c r="G122" s="38"/>
      <c r="H122" s="44"/>
    </row>
    <row r="123" s="2" customFormat="1" ht="16.8" customHeight="1">
      <c r="A123" s="38"/>
      <c r="B123" s="44"/>
      <c r="C123" s="316" t="s">
        <v>1</v>
      </c>
      <c r="D123" s="316" t="s">
        <v>926</v>
      </c>
      <c r="E123" s="17" t="s">
        <v>1</v>
      </c>
      <c r="F123" s="317">
        <v>28.125</v>
      </c>
      <c r="G123" s="38"/>
      <c r="H123" s="44"/>
    </row>
    <row r="124" s="2" customFormat="1" ht="16.8" customHeight="1">
      <c r="A124" s="38"/>
      <c r="B124" s="44"/>
      <c r="C124" s="316" t="s">
        <v>1</v>
      </c>
      <c r="D124" s="316" t="s">
        <v>927</v>
      </c>
      <c r="E124" s="17" t="s">
        <v>1</v>
      </c>
      <c r="F124" s="317">
        <v>28.125</v>
      </c>
      <c r="G124" s="38"/>
      <c r="H124" s="44"/>
    </row>
    <row r="125" s="2" customFormat="1" ht="16.8" customHeight="1">
      <c r="A125" s="38"/>
      <c r="B125" s="44"/>
      <c r="C125" s="316" t="s">
        <v>1</v>
      </c>
      <c r="D125" s="316" t="s">
        <v>928</v>
      </c>
      <c r="E125" s="17" t="s">
        <v>1</v>
      </c>
      <c r="F125" s="317">
        <v>29.375</v>
      </c>
      <c r="G125" s="38"/>
      <c r="H125" s="44"/>
    </row>
    <row r="126" s="2" customFormat="1" ht="16.8" customHeight="1">
      <c r="A126" s="38"/>
      <c r="B126" s="44"/>
      <c r="C126" s="316" t="s">
        <v>831</v>
      </c>
      <c r="D126" s="316" t="s">
        <v>152</v>
      </c>
      <c r="E126" s="17" t="s">
        <v>1</v>
      </c>
      <c r="F126" s="317">
        <v>223.37700000000001</v>
      </c>
      <c r="G126" s="38"/>
      <c r="H126" s="44"/>
    </row>
    <row r="127" s="2" customFormat="1" ht="16.8" customHeight="1">
      <c r="A127" s="38"/>
      <c r="B127" s="44"/>
      <c r="C127" s="318" t="s">
        <v>1357</v>
      </c>
      <c r="D127" s="38"/>
      <c r="E127" s="38"/>
      <c r="F127" s="38"/>
      <c r="G127" s="38"/>
      <c r="H127" s="44"/>
    </row>
    <row r="128" s="2" customFormat="1" ht="16.8" customHeight="1">
      <c r="A128" s="38"/>
      <c r="B128" s="44"/>
      <c r="C128" s="316" t="s">
        <v>918</v>
      </c>
      <c r="D128" s="316" t="s">
        <v>919</v>
      </c>
      <c r="E128" s="17" t="s">
        <v>303</v>
      </c>
      <c r="F128" s="317">
        <v>223.37700000000001</v>
      </c>
      <c r="G128" s="38"/>
      <c r="H128" s="44"/>
    </row>
    <row r="129" s="2" customFormat="1" ht="16.8" customHeight="1">
      <c r="A129" s="38"/>
      <c r="B129" s="44"/>
      <c r="C129" s="316" t="s">
        <v>953</v>
      </c>
      <c r="D129" s="316" t="s">
        <v>954</v>
      </c>
      <c r="E129" s="17" t="s">
        <v>303</v>
      </c>
      <c r="F129" s="317">
        <v>1346.0899999999999</v>
      </c>
      <c r="G129" s="38"/>
      <c r="H129" s="44"/>
    </row>
    <row r="130" s="2" customFormat="1" ht="16.8" customHeight="1">
      <c r="A130" s="38"/>
      <c r="B130" s="44"/>
      <c r="C130" s="316" t="s">
        <v>929</v>
      </c>
      <c r="D130" s="316" t="s">
        <v>930</v>
      </c>
      <c r="E130" s="17" t="s">
        <v>303</v>
      </c>
      <c r="F130" s="317">
        <v>223.37700000000001</v>
      </c>
      <c r="G130" s="38"/>
      <c r="H130" s="44"/>
    </row>
    <row r="131" s="2" customFormat="1" ht="16.8" customHeight="1">
      <c r="A131" s="38"/>
      <c r="B131" s="44"/>
      <c r="C131" s="312" t="s">
        <v>834</v>
      </c>
      <c r="D131" s="313" t="s">
        <v>835</v>
      </c>
      <c r="E131" s="314" t="s">
        <v>303</v>
      </c>
      <c r="F131" s="315">
        <v>431.81299999999999</v>
      </c>
      <c r="G131" s="38"/>
      <c r="H131" s="44"/>
    </row>
    <row r="132" s="2" customFormat="1" ht="16.8" customHeight="1">
      <c r="A132" s="38"/>
      <c r="B132" s="44"/>
      <c r="C132" s="316" t="s">
        <v>1</v>
      </c>
      <c r="D132" s="316" t="s">
        <v>936</v>
      </c>
      <c r="E132" s="17" t="s">
        <v>1</v>
      </c>
      <c r="F132" s="317">
        <v>54</v>
      </c>
      <c r="G132" s="38"/>
      <c r="H132" s="44"/>
    </row>
    <row r="133" s="2" customFormat="1" ht="16.8" customHeight="1">
      <c r="A133" s="38"/>
      <c r="B133" s="44"/>
      <c r="C133" s="316" t="s">
        <v>1</v>
      </c>
      <c r="D133" s="316" t="s">
        <v>937</v>
      </c>
      <c r="E133" s="17" t="s">
        <v>1</v>
      </c>
      <c r="F133" s="317">
        <v>28.125</v>
      </c>
      <c r="G133" s="38"/>
      <c r="H133" s="44"/>
    </row>
    <row r="134" s="2" customFormat="1" ht="16.8" customHeight="1">
      <c r="A134" s="38"/>
      <c r="B134" s="44"/>
      <c r="C134" s="316" t="s">
        <v>1</v>
      </c>
      <c r="D134" s="316" t="s">
        <v>938</v>
      </c>
      <c r="E134" s="17" t="s">
        <v>1</v>
      </c>
      <c r="F134" s="317">
        <v>28.125</v>
      </c>
      <c r="G134" s="38"/>
      <c r="H134" s="44"/>
    </row>
    <row r="135" s="2" customFormat="1" ht="16.8" customHeight="1">
      <c r="A135" s="38"/>
      <c r="B135" s="44"/>
      <c r="C135" s="316" t="s">
        <v>1</v>
      </c>
      <c r="D135" s="316" t="s">
        <v>939</v>
      </c>
      <c r="E135" s="17" t="s">
        <v>1</v>
      </c>
      <c r="F135" s="317">
        <v>30</v>
      </c>
      <c r="G135" s="38"/>
      <c r="H135" s="44"/>
    </row>
    <row r="136" s="2" customFormat="1" ht="16.8" customHeight="1">
      <c r="A136" s="38"/>
      <c r="B136" s="44"/>
      <c r="C136" s="316" t="s">
        <v>1</v>
      </c>
      <c r="D136" s="316" t="s">
        <v>940</v>
      </c>
      <c r="E136" s="17" t="s">
        <v>1</v>
      </c>
      <c r="F136" s="317">
        <v>30</v>
      </c>
      <c r="G136" s="38"/>
      <c r="H136" s="44"/>
    </row>
    <row r="137" s="2" customFormat="1" ht="16.8" customHeight="1">
      <c r="A137" s="38"/>
      <c r="B137" s="44"/>
      <c r="C137" s="316" t="s">
        <v>1</v>
      </c>
      <c r="D137" s="316" t="s">
        <v>941</v>
      </c>
      <c r="E137" s="17" t="s">
        <v>1</v>
      </c>
      <c r="F137" s="317">
        <v>31.875</v>
      </c>
      <c r="G137" s="38"/>
      <c r="H137" s="44"/>
    </row>
    <row r="138" s="2" customFormat="1" ht="16.8" customHeight="1">
      <c r="A138" s="38"/>
      <c r="B138" s="44"/>
      <c r="C138" s="316" t="s">
        <v>1</v>
      </c>
      <c r="D138" s="316" t="s">
        <v>942</v>
      </c>
      <c r="E138" s="17" t="s">
        <v>1</v>
      </c>
      <c r="F138" s="317">
        <v>31.875</v>
      </c>
      <c r="G138" s="38"/>
      <c r="H138" s="44"/>
    </row>
    <row r="139" s="2" customFormat="1" ht="16.8" customHeight="1">
      <c r="A139" s="38"/>
      <c r="B139" s="44"/>
      <c r="C139" s="316" t="s">
        <v>1</v>
      </c>
      <c r="D139" s="316" t="s">
        <v>943</v>
      </c>
      <c r="E139" s="17" t="s">
        <v>1</v>
      </c>
      <c r="F139" s="317">
        <v>31.875</v>
      </c>
      <c r="G139" s="38"/>
      <c r="H139" s="44"/>
    </row>
    <row r="140" s="2" customFormat="1" ht="16.8" customHeight="1">
      <c r="A140" s="38"/>
      <c r="B140" s="44"/>
      <c r="C140" s="316" t="s">
        <v>1</v>
      </c>
      <c r="D140" s="316" t="s">
        <v>944</v>
      </c>
      <c r="E140" s="17" t="s">
        <v>1</v>
      </c>
      <c r="F140" s="317">
        <v>31.875</v>
      </c>
      <c r="G140" s="38"/>
      <c r="H140" s="44"/>
    </row>
    <row r="141" s="2" customFormat="1" ht="16.8" customHeight="1">
      <c r="A141" s="38"/>
      <c r="B141" s="44"/>
      <c r="C141" s="316" t="s">
        <v>1</v>
      </c>
      <c r="D141" s="316" t="s">
        <v>945</v>
      </c>
      <c r="E141" s="17" t="s">
        <v>1</v>
      </c>
      <c r="F141" s="317">
        <v>31.875</v>
      </c>
      <c r="G141" s="38"/>
      <c r="H141" s="44"/>
    </row>
    <row r="142" s="2" customFormat="1" ht="16.8" customHeight="1">
      <c r="A142" s="38"/>
      <c r="B142" s="44"/>
      <c r="C142" s="316" t="s">
        <v>1</v>
      </c>
      <c r="D142" s="316" t="s">
        <v>946</v>
      </c>
      <c r="E142" s="17" t="s">
        <v>1</v>
      </c>
      <c r="F142" s="317">
        <v>33.438000000000002</v>
      </c>
      <c r="G142" s="38"/>
      <c r="H142" s="44"/>
    </row>
    <row r="143" s="2" customFormat="1" ht="16.8" customHeight="1">
      <c r="A143" s="38"/>
      <c r="B143" s="44"/>
      <c r="C143" s="316" t="s">
        <v>1</v>
      </c>
      <c r="D143" s="316" t="s">
        <v>947</v>
      </c>
      <c r="E143" s="17" t="s">
        <v>1</v>
      </c>
      <c r="F143" s="317">
        <v>34.375</v>
      </c>
      <c r="G143" s="38"/>
      <c r="H143" s="44"/>
    </row>
    <row r="144" s="2" customFormat="1" ht="16.8" customHeight="1">
      <c r="A144" s="38"/>
      <c r="B144" s="44"/>
      <c r="C144" s="316" t="s">
        <v>1</v>
      </c>
      <c r="D144" s="316" t="s">
        <v>948</v>
      </c>
      <c r="E144" s="17" t="s">
        <v>1</v>
      </c>
      <c r="F144" s="317">
        <v>34.375</v>
      </c>
      <c r="G144" s="38"/>
      <c r="H144" s="44"/>
    </row>
    <row r="145" s="2" customFormat="1" ht="16.8" customHeight="1">
      <c r="A145" s="38"/>
      <c r="B145" s="44"/>
      <c r="C145" s="316" t="s">
        <v>834</v>
      </c>
      <c r="D145" s="316" t="s">
        <v>152</v>
      </c>
      <c r="E145" s="17" t="s">
        <v>1</v>
      </c>
      <c r="F145" s="317">
        <v>431.81299999999999</v>
      </c>
      <c r="G145" s="38"/>
      <c r="H145" s="44"/>
    </row>
    <row r="146" s="2" customFormat="1" ht="16.8" customHeight="1">
      <c r="A146" s="38"/>
      <c r="B146" s="44"/>
      <c r="C146" s="318" t="s">
        <v>1357</v>
      </c>
      <c r="D146" s="38"/>
      <c r="E146" s="38"/>
      <c r="F146" s="38"/>
      <c r="G146" s="38"/>
      <c r="H146" s="44"/>
    </row>
    <row r="147" s="2" customFormat="1" ht="16.8" customHeight="1">
      <c r="A147" s="38"/>
      <c r="B147" s="44"/>
      <c r="C147" s="316" t="s">
        <v>933</v>
      </c>
      <c r="D147" s="316" t="s">
        <v>934</v>
      </c>
      <c r="E147" s="17" t="s">
        <v>303</v>
      </c>
      <c r="F147" s="317">
        <v>431.81299999999999</v>
      </c>
      <c r="G147" s="38"/>
      <c r="H147" s="44"/>
    </row>
    <row r="148" s="2" customFormat="1" ht="16.8" customHeight="1">
      <c r="A148" s="38"/>
      <c r="B148" s="44"/>
      <c r="C148" s="316" t="s">
        <v>953</v>
      </c>
      <c r="D148" s="316" t="s">
        <v>954</v>
      </c>
      <c r="E148" s="17" t="s">
        <v>303</v>
      </c>
      <c r="F148" s="317">
        <v>1346.0899999999999</v>
      </c>
      <c r="G148" s="38"/>
      <c r="H148" s="44"/>
    </row>
    <row r="149" s="2" customFormat="1" ht="16.8" customHeight="1">
      <c r="A149" s="38"/>
      <c r="B149" s="44"/>
      <c r="C149" s="316" t="s">
        <v>949</v>
      </c>
      <c r="D149" s="316" t="s">
        <v>950</v>
      </c>
      <c r="E149" s="17" t="s">
        <v>303</v>
      </c>
      <c r="F149" s="317">
        <v>431.81299999999999</v>
      </c>
      <c r="G149" s="38"/>
      <c r="H149" s="44"/>
    </row>
    <row r="150" s="2" customFormat="1" ht="7.44" customHeight="1">
      <c r="A150" s="38"/>
      <c r="B150" s="181"/>
      <c r="C150" s="182"/>
      <c r="D150" s="182"/>
      <c r="E150" s="182"/>
      <c r="F150" s="182"/>
      <c r="G150" s="182"/>
      <c r="H150" s="44"/>
    </row>
    <row r="151" s="2" customFormat="1">
      <c r="A151" s="38"/>
      <c r="B151" s="38"/>
      <c r="C151" s="38"/>
      <c r="D151" s="38"/>
      <c r="E151" s="38"/>
      <c r="F151" s="38"/>
      <c r="G151" s="38"/>
      <c r="H151" s="38"/>
    </row>
  </sheetData>
  <sheetProtection sheet="1" formatColumns="0" formatRows="0" objects="1" scenarios="1" spinCount="100000" saltValue="goZciLpPo2asW1wLGOBdJunjRD0x8ESyH3fQrWB0S8EIk7F9mirtG49o6AoXEqwZphEmZ4n7V9diWXp5+rJotA==" hashValue="hy7wxQuXVTpa8tr9X1HWAUYL9Rw5OeERi1CyQRZRCZBxP184NSYRX/P1HJ25eZYo7NCKqrCvWT0qLAndf9VjmA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NOVÁK</dc:creator>
  <cp:lastModifiedBy>Petr NOVÁK</cp:lastModifiedBy>
  <dcterms:created xsi:type="dcterms:W3CDTF">2020-02-17T14:32:10Z</dcterms:created>
  <dcterms:modified xsi:type="dcterms:W3CDTF">2020-02-17T14:32:21Z</dcterms:modified>
</cp:coreProperties>
</file>